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<sst xmlns="http://schemas.openxmlformats.org/spreadsheetml/2006/main" count="2855" uniqueCount="2076">
  <si>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</si>
  <si>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</si>
  <si>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</si>
  <si>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</si>
  <si>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</si>
  <si>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</si>
  <si>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</si>
  <si>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</si>
  <si>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</si>
  <si>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</si>
  <si>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</si>
  <si>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</si>
  <si>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</si>
  <si>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</si>
  <si>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</si>
  <si>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</si>
  <si>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</si>
  <si>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</si>
  <si>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</si>
  <si>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</si>
  <si>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</si>
  <si>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</si>
  <si>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</si>
  <si>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</si>
  <si>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</si>
  <si>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</si>
  <si>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</si>
  <si>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</si>
  <si>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</si>
  <si>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</si>
  <si>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</si>
  <si>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</si>
  <si>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</si>
  <si>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</si>
  <si>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</si>
  <si>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</si>
  <si>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</si>
  <si>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</si>
  <si>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</si>
  <si>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</si>
  <si>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</si>
  <si>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</si>
  <si>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</si>
  <si>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</si>
  <si>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</si>
  <si>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</si>
  <si>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</si>
  <si>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</si>
  <si>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</si>
  <si>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</si>
  <si>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</si>
  <si>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</si>
  <si>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</si>
  <si>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</si>
  <si>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</si>
  <si>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</si>
  <si>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</si>
  <si>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</si>
  <si>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</si>
  <si>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</si>
  <si>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</si>
  <si>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</si>
  <si>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</si>
  <si>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</si>
  <si>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</si>
  <si>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</si>
  <si>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</si>
  <si>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</si>
  <si>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</si>
  <si>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</si>
  <si>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</si>
  <si>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</si>
  <si>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</si>
  <si>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</si>
  <si>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</si>
  <si>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</si>
  <si>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</si>
  <si>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</si>
  <si>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</si>
  <si>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</si>
  <si>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</si>
  <si>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</si>
  <si>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</si>
  <si>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</si>
  <si>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</si>
  <si>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</si>
  <si>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</si>
  <si>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</si>
  <si>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</si>
  <si>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</si>
  <si>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</si>
  <si>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</si>
  <si>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</si>
  <si>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</si>
  <si>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</si>
  <si>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</si>
  <si>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</si>
  <si>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</si>
  <si>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</si>
  <si>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</si>
  <si>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</si>
  <si>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</si>
  <si>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</si>
  <si>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</si>
  <si>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</si>
  <si>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</si>
  <si>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</si>
  <si>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</si>
  <si>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</si>
  <si>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</si>
  <si>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</si>
  <si>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</si>
  <si>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</si>
  <si>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</si>
  <si>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</si>
  <si>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</si>
  <si>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</si>
  <si>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</si>
  <si>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</si>
  <si>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</si>
  <si>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</si>
  <si>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</si>
  <si>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</si>
  <si>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</si>
  <si>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</si>
  <si>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</si>
  <si>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</si>
  <si>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</si>
  <si>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</si>
  <si>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</si>
  <si>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</si>
  <si>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</si>
  <si>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</si>
  <si>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</si>
  <si>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</si>
  <si>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</si>
  <si>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</si>
  <si>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</si>
  <si>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</si>
  <si>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</si>
  <si>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</si>
  <si>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</si>
  <si>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</si>
  <si>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</si>
  <si>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</si>
  <si>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</si>
  <si>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</si>
  <si>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</si>
  <si>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</si>
  <si>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</si>
  <si>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</si>
  <si>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</si>
  <si>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</si>
  <si>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</si>
  <si>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</si>
  <si>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</si>
  <si>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</si>
  <si>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</si>
  <si>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</si>
  <si>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</si>
  <si>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</si>
  <si>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</si>
  <si>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</si>
  <si>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</si>
  <si>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</si>
  <si>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</si>
  <si>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</si>
  <si>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</si>
  <si>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</si>
  <si>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</si>
  <si>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</si>
  <si>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</si>
  <si>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</si>
  <si>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</si>
  <si>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</si>
  <si>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</si>
  <si>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</si>
  <si>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</si>
  <si>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</si>
  <si>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</si>
  <si>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</si>
  <si>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</si>
  <si>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</si>
  <si>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</si>
  <si>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</si>
  <si>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</si>
  <si>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</si>
  <si>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</si>
  <si>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</si>
  <si>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</si>
  <si>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</si>
  <si>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</si>
  <si>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</si>
  <si>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</si>
  <si>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</si>
  <si>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</si>
  <si>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</si>
  <si>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</si>
  <si>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</si>
  <si>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</si>
  <si>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</si>
  <si>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</si>
  <si>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</si>
  <si>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</si>
  <si>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</si>
  <si>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</si>
  <si>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</si>
  <si>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</si>
  <si>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</si>
  <si>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</si>
  <si>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</si>
  <si>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</si>
  <si>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</si>
  <si>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</si>
  <si>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</si>
  <si>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</si>
  <si>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</si>
  <si>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</si>
  <si>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</si>
  <si>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</si>
  <si>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</si>
  <si>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</si>
  <si>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</si>
  <si>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</si>
  <si>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</si>
  <si>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</si>
  <si>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</si>
  <si>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</si>
  <si>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</si>
  <si>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</si>
  <si>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</si>
  <si>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</si>
  <si>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</si>
  <si>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</si>
  <si>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</si>
  <si>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</si>
  <si>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</si>
  <si>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</si>
  <si>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</si>
  <si>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</si>
  <si>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</si>
  <si>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</si>
  <si>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</si>
  <si>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</si>
  <si>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</si>
  <si>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</si>
  <si>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</si>
  <si>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</si>
  <si>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</si>
  <si>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</si>
  <si>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</si>
  <si>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</si>
  <si>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</si>
  <si>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</si>
  <si>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</si>
  <si>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</si>
  <si>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</si>
  <si>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</si>
  <si>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</si>
  <si>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</si>
  <si>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</si>
  <si>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</si>
  <si>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</si>
  <si>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</si>
  <si>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</si>
  <si>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</si>
  <si>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</si>
  <si>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</si>
  <si>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</si>
  <si>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</si>
  <si>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</si>
  <si>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</si>
  <si>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</si>
  <si>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</si>
  <si>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</si>
  <si>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</si>
  <si>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</si>
  <si>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</si>
  <si>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</si>
  <si>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</si>
  <si>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</si>
  <si>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</si>
  <si>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</si>
  <si>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</si>
  <si>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</si>
  <si>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</si>
  <si>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</si>
  <si>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</si>
  <si>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</si>
  <si>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</si>
  <si>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</si>
  <si>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</si>
  <si>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</si>
  <si>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</si>
  <si>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</si>
  <si>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</si>
  <si>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</si>
  <si>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</si>
  <si>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</si>
  <si>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</si>
  <si>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</si>
  <si>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</si>
  <si>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</si>
  <si>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</si>
  <si>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</si>
  <si>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</si>
  <si>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</si>
  <si>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</si>
  <si>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</si>
  <si>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</si>
  <si>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</si>
  <si>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</si>
  <si>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</si>
  <si>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</si>
  <si>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</si>
  <si>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</si>
  <si>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</si>
  <si>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</si>
  <si>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</si>
  <si>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</si>
  <si>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</si>
  <si>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</si>
  <si>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</si>
  <si>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</si>
  <si>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</si>
  <si>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</si>
  <si>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</si>
  <si>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</si>
  <si>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</si>
  <si>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</si>
  <si>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</si>
  <si>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</si>
  <si>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</si>
  <si>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</si>
  <si>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</si>
  <si>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</si>
  <si>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</si>
  <si>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</si>
  <si>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</si>
  <si>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</si>
  <si>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</si>
  <si>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</si>
  <si>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</si>
  <si>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</si>
  <si>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</si>
  <si>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</si>
  <si>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</si>
  <si>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</si>
  <si>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</si>
  <si>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</si>
  <si>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</si>
  <si>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</si>
  <si>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</si>
  <si>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</si>
  <si>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</si>
  <si>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</si>
  <si>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</si>
  <si>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</si>
  <si>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</si>
  <si>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</si>
  <si>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</si>
  <si>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</si>
  <si>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</si>
  <si>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</si>
  <si>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</si>
  <si>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</si>
  <si>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</si>
  <si>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</si>
  <si>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</si>
  <si>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</si>
  <si>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</si>
  <si>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</si>
  <si>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</si>
  <si>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</si>
  <si>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</si>
  <si>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</si>
  <si>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</si>
  <si>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</si>
  <si>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</si>
  <si>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</si>
  <si>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</si>
  <si>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</si>
  <si>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</si>
  <si>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</si>
  <si>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</si>
  <si>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</si>
  <si>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</si>
  <si>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</si>
  <si>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</si>
  <si>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</si>
  <si>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</si>
  <si>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</si>
  <si>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</si>
  <si>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</si>
  <si>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</si>
  <si>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</si>
  <si>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</si>
  <si>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</si>
  <si>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</si>
  <si>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</si>
  <si>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</si>
  <si>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</si>
  <si>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</si>
  <si>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</si>
  <si>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</si>
  <si>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</si>
  <si>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</si>
  <si>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</si>
  <si>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</si>
  <si>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</si>
  <si>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</si>
  <si>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</si>
  <si>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</si>
  <si>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</si>
  <si>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</si>
  <si>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</si>
  <si>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</si>
  <si>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</si>
  <si>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</si>
  <si>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</si>
  <si>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</si>
  <si>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</si>
  <si>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</si>
  <si>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</si>
  <si>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</si>
  <si>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</si>
  <si>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</si>
  <si>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</si>
  <si>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</si>
  <si>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</si>
  <si>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</si>
  <si>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</si>
  <si>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</si>
  <si>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</si>
  <si>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</si>
  <si>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</si>
  <si>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</si>
  <si>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</si>
  <si>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</si>
  <si>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</si>
  <si>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</si>
  <si>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</si>
  <si>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</si>
  <si>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</si>
  <si>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</si>
  <si>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</si>
  <si>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</si>
  <si>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</si>
  <si>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</si>
  <si>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</si>
  <si>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</si>
  <si>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</si>
  <si>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</si>
  <si>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</si>
  <si>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</si>
  <si>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</si>
  <si>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</si>
  <si>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</si>
  <si>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</si>
  <si>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</si>
  <si>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</si>
  <si>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</si>
  <si>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</si>
  <si>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</si>
  <si>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</si>
  <si>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</si>
  <si>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</si>
  <si>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</si>
  <si>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</si>
  <si>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</si>
  <si>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</si>
  <si>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</si>
  <si>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</si>
  <si>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</si>
  <si>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</si>
  <si>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</si>
  <si>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</si>
  <si>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</si>
  <si>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</si>
  <si>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</si>
  <si>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</si>
  <si>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</si>
  <si>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</si>
  <si>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</si>
  <si>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</si>
  <si>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</si>
  <si>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</si>
  <si>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</si>
  <si>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</si>
  <si>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</si>
  <si>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</si>
  <si>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</si>
  <si>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</si>
  <si>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</si>
  <si>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</si>
  <si>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</si>
  <si>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</si>
  <si>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</si>
  <si>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</si>
  <si>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</si>
  <si>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</si>
  <si>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</si>
  <si>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</si>
  <si>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</si>
  <si>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</si>
  <si>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</si>
  <si>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</si>
  <si>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</si>
  <si>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</si>
  <si>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</si>
  <si>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</si>
  <si>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</si>
  <si>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</si>
  <si>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</si>
  <si>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</si>
  <si>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</si>
  <si>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</si>
  <si>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</si>
  <si>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</si>
  <si>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</si>
  <si>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</si>
  <si>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</si>
  <si>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</si>
  <si>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</si>
  <si>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</si>
  <si>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</si>
  <si>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</si>
  <si>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</si>
  <si>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</si>
  <si>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</si>
  <si>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</si>
  <si>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</si>
  <si>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</si>
  <si>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</si>
  <si>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</si>
  <si>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</si>
  <si>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</si>
  <si>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</si>
  <si>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</si>
  <si>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</si>
  <si>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</si>
  <si>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</si>
  <si>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</si>
  <si>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</si>
  <si>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</si>
  <si>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</si>
  <si>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</si>
  <si>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</si>
  <si>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</si>
  <si>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</si>
  <si>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</si>
  <si>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</si>
  <si>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</si>
  <si>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</si>
  <si>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</si>
  <si>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</si>
  <si>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</si>
  <si>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</si>
  <si>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</si>
  <si>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</si>
  <si>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</si>
  <si>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</si>
  <si>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</si>
  <si>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</si>
  <si>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</si>
  <si>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</si>
  <si>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</si>
  <si>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</si>
  <si>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</si>
  <si>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</si>
  <si>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</si>
  <si>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</si>
  <si>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</si>
  <si>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</si>
  <si>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</si>
  <si>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</si>
  <si>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</si>
  <si>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</si>
  <si>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</si>
  <si>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</si>
  <si>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</si>
  <si>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</si>
  <si>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</si>
  <si>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</si>
  <si>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</si>
  <si>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</si>
  <si>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</si>
  <si>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</si>
  <si>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</si>
  <si>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</si>
  <si>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</si>
  <si>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</si>
  <si>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</si>
  <si>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</si>
  <si>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</si>
  <si>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</si>
  <si>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</si>
  <si>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</si>
  <si>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</si>
  <si>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</si>
  <si>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</si>
  <si>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</si>
  <si>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</si>
  <si>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</si>
  <si>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</si>
  <si>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</si>
  <si>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</si>
  <si>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</si>
  <si>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</si>
  <si>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</si>
  <si>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</si>
  <si>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</si>
  <si>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</si>
  <si>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</si>
  <si>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</si>
  <si>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</si>
  <si>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</si>
  <si>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</si>
  <si>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</si>
  <si>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</si>
  <si>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</si>
  <si>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</si>
  <si>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</si>
  <si>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</si>
  <si>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</si>
  <si>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</si>
  <si>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</si>
  <si>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</si>
  <si>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</si>
  <si>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</si>
  <si>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</si>
  <si>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</si>
  <si>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</si>
  <si>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</si>
  <si>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</si>
  <si>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</si>
  <si>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</si>
  <si>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</si>
  <si>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</si>
  <si>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</si>
  <si>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</si>
  <si>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</si>
  <si>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</si>
  <si>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</si>
  <si>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</si>
  <si>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</si>
  <si>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</si>
  <si>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</si>
  <si>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</si>
  <si>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</si>
  <si>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</si>
  <si>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</si>
  <si>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</si>
  <si>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</si>
  <si>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</si>
  <si>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</si>
  <si>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</si>
  <si>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</si>
  <si>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</si>
  <si>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</si>
  <si>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</si>
  <si>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</si>
  <si>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</si>
  <si>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</si>
  <si>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</si>
  <si>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</si>
  <si>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</si>
  <si>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</si>
  <si>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</si>
  <si>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</si>
  <si>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</si>
  <si>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</si>
  <si>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</si>
  <si>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</si>
  <si>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</si>
  <si>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</si>
  <si>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</si>
  <si>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</si>
  <si>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</si>
  <si>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</si>
  <si>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</si>
  <si>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</si>
  <si>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</si>
  <si>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</si>
  <si>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</si>
  <si>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</si>
  <si>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</si>
  <si>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</si>
  <si>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</si>
  <si>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</si>
  <si>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</si>
  <si>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</si>
  <si>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</si>
  <si>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</si>
  <si>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</si>
  <si>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</si>
  <si>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</si>
  <si>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</si>
  <si>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</si>
  <si>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</si>
  <si>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</si>
  <si>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</si>
  <si>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</si>
  <si>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</si>
  <si>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</si>
  <si>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</si>
  <si>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</si>
  <si>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</si>
  <si>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</si>
  <si>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</si>
  <si>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</si>
  <si>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</si>
  <si>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</si>
  <si>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</si>
  <si>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</si>
  <si>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</si>
  <si>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</si>
  <si>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</si>
  <si>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</si>
  <si>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</si>
  <si>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</si>
  <si>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</si>
  <si>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</si>
  <si>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</si>
  <si>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</si>
  <si>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</si>
  <si>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</si>
  <si>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</si>
  <si>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</si>
  <si>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</si>
  <si>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</si>
  <si>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</si>
  <si>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</si>
  <si>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</si>
  <si>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</si>
  <si>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</si>
  <si>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</si>
  <si>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</si>
  <si>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</si>
  <si>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</si>
  <si>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</si>
  <si>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</si>
  <si>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</si>
  <si>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</si>
  <si>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</si>
  <si>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</si>
  <si>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</si>
  <si>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</si>
  <si>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</si>
  <si>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</si>
  <si>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</si>
  <si>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</si>
  <si>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</si>
  <si>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</si>
  <si>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</si>
  <si>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</si>
  <si>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</si>
  <si>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</si>
  <si>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</si>
  <si>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</si>
  <si>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</si>
  <si>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</si>
  <si>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</si>
  <si>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</si>
  <si>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</si>
  <si>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</si>
  <si>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</si>
  <si>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</si>
  <si>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</si>
  <si>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</si>
  <si>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</si>
  <si>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</si>
  <si>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</si>
  <si>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</si>
  <si>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</si>
  <si>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</si>
  <si>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</si>
  <si>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</si>
  <si>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</si>
  <si>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</si>
  <si>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</si>
  <si>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</si>
  <si>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</si>
  <si>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</si>
  <si>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</si>
  <si>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</si>
  <si>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</si>
  <si>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</si>
  <si>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</si>
  <si>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</si>
  <si>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</si>
  <si>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</si>
  <si>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</si>
  <si>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</si>
  <si>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</si>
  <si>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</si>
  <si>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</si>
  <si>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</si>
  <si>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</si>
  <si>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</si>
  <si>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</si>
  <si>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</si>
  <si>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</si>
  <si>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</si>
  <si>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</si>
  <si>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</si>
  <si>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</si>
  <si>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</si>
  <si>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</si>
  <si>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</si>
  <si>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</si>
  <si>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</si>
  <si>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</si>
  <si>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</si>
  <si>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</si>
  <si>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</si>
  <si>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</si>
  <si>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</si>
  <si>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</si>
  <si>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</si>
  <si>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</si>
  <si>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</si>
  <si>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</si>
  <si>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</si>
  <si>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</si>
  <si>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</si>
  <si>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</si>
  <si>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</si>
  <si>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</si>
  <si>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</si>
  <si>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</si>
  <si>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</si>
  <si>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</si>
  <si>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</si>
  <si>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</si>
  <si>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</si>
  <si>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</si>
  <si>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</si>
  <si>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</si>
  <si>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</si>
  <si>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</si>
  <si>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</si>
  <si>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</si>
  <si>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</si>
  <si>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</si>
  <si>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</si>
  <si>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</si>
  <si>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</si>
  <si>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</si>
  <si>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</si>
  <si>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</si>
  <si>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</si>
  <si>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</si>
  <si>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</si>
  <si>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</si>
  <si>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</si>
  <si>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</si>
  <si>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</si>
  <si>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</si>
  <si>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</si>
  <si>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</si>
  <si>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</si>
  <si>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</si>
  <si>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</si>
  <si>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</si>
  <si>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</si>
  <si>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</si>
  <si>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</si>
  <si>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</si>
  <si>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</si>
  <si>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</si>
  <si>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</si>
  <si>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</si>
  <si>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</si>
  <si>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</si>
  <si>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</si>
  <si>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</si>
  <si>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</si>
  <si>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</si>
  <si>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</si>
  <si>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</si>
  <si>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</si>
  <si>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</si>
  <si>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</si>
  <si>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</si>
  <si>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</si>
  <si>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</si>
  <si>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</si>
  <si>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</si>
  <si>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</si>
  <si>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</si>
  <si>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</si>
  <si>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</si>
  <si>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</si>
  <si>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</si>
  <si>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</si>
  <si>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</si>
  <si>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</si>
  <si>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</si>
  <si>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</si>
  <si>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</si>
  <si>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</si>
  <si>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</si>
  <si>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</si>
  <si>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</si>
  <si>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</si>
  <si>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</si>
  <si>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</si>
  <si>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</si>
  <si>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</si>
  <si>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</si>
  <si>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</si>
  <si>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</si>
  <si>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</si>
  <si>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</si>
  <si>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</si>
  <si>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</si>
  <si>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</si>
  <si>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</si>
  <si>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</si>
  <si>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</si>
  <si>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</si>
  <si>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</si>
  <si>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</si>
  <si>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</si>
  <si>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</si>
  <si>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</si>
  <si>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</si>
  <si>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</si>
  <si>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</si>
  <si>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</si>
  <si>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</si>
  <si>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</si>
  <si>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</si>
  <si>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</si>
  <si>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</si>
  <si>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</si>
  <si>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</si>
  <si>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</si>
  <si>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</si>
  <si>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</si>
  <si>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</si>
  <si>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</si>
  <si>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</si>
  <si>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</si>
  <si>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</si>
  <si>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</si>
  <si>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</si>
  <si>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</si>
  <si>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</si>
  <si>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</si>
  <si>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</si>
  <si>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</si>
  <si>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</si>
  <si>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</si>
  <si>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</si>
  <si>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</si>
  <si>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</si>
  <si>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</si>
  <si>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</si>
  <si>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</si>
  <si>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</si>
  <si>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</si>
  <si>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</si>
  <si>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</si>
  <si>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</si>
  <si>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</si>
  <si>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</si>
  <si>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</si>
  <si>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</si>
  <si>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</si>
  <si>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</si>
  <si>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</si>
  <si>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</si>
  <si>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</si>
  <si>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</si>
  <si>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</si>
  <si>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</si>
  <si>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</si>
  <si>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</si>
  <si>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</si>
  <si>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</si>
  <si>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</si>
  <si>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</si>
  <si>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</si>
  <si>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</si>
  <si>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</si>
  <si>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</si>
  <si>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</si>
  <si>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</si>
  <si>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</si>
  <si>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</si>
  <si>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</si>
  <si>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</si>
  <si>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</si>
  <si>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</si>
  <si>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</si>
  <si>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</si>
  <si>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</si>
  <si>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</si>
  <si>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</si>
  <si>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</si>
  <si>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</si>
  <si>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</si>
  <si>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</si>
  <si>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</si>
  <si>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</si>
  <si>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</si>
  <si>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</si>
  <si>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</si>
  <si>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</si>
  <si>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</si>
  <si>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</si>
  <si>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</si>
  <si>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</si>
  <si>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</si>
  <si>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</si>
  <si>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</si>
  <si>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</si>
  <si>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</si>
  <si>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</si>
  <si>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</si>
  <si>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</si>
  <si>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</si>
  <si>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</si>
  <si>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</si>
  <si>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</si>
  <si>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</si>
  <si>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</si>
  <si>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</si>
  <si>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</si>
  <si>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</si>
  <si>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</si>
  <si>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</si>
  <si>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</si>
  <si>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</si>
  <si>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</si>
  <si>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</si>
  <si>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</si>
  <si>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</si>
  <si>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</si>
  <si>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</si>
  <si>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</si>
  <si>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</si>
  <si>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</si>
  <si>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</si>
  <si>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</si>
  <si>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</si>
  <si>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</si>
  <si>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</si>
  <si>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</si>
  <si>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</si>
  <si>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</si>
  <si>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</si>
  <si>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</si>
  <si>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</si>
  <si>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</si>
  <si>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</si>
  <si>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</si>
  <si>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</si>
  <si>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</si>
  <si>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</si>
  <si>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</si>
  <si>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</si>
  <si>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</si>
  <si>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</si>
  <si>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</si>
  <si>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</si>
  <si>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</si>
  <si>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</si>
  <si>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</si>
  <si>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</si>
  <si>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</si>
  <si>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</si>
  <si>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</si>
  <si>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</si>
  <si>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</si>
  <si>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</si>
  <si>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</si>
  <si>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</si>
  <si>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</si>
  <si>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</si>
  <si>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</si>
  <si>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</si>
  <si>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</si>
  <si>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</si>
  <si>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</si>
  <si>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</si>
  <si>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</si>
  <si>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</si>
  <si>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</si>
  <si>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</si>
  <si>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</si>
  <si>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</si>
  <si>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</si>
  <si>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</si>
  <si>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</si>
  <si>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</si>
  <si>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</si>
  <si>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</si>
  <si>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</si>
  <si>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</si>
  <si>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</si>
  <si>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</si>
  <si>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</si>
  <si>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</si>
  <si>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</si>
  <si>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</si>
  <si>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</si>
  <si>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</si>
  <si>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</si>
  <si>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</si>
  <si>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</si>
  <si>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</si>
  <si>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</si>
  <si>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</si>
  <si>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</si>
  <si>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</si>
  <si>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</si>
  <si>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</si>
  <si>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</si>
  <si>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</si>
  <si>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</si>
  <si>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</si>
  <si>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</si>
  <si>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</si>
  <si>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</si>
  <si>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</si>
  <si>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</si>
  <si>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</si>
  <si>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</si>
  <si>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</si>
  <si>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</si>
  <si>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</si>
  <si>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</si>
  <si>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</si>
  <si>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</si>
  <si>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</si>
  <si>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</si>
  <si>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</si>
  <si>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</si>
  <si>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</si>
  <si>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</si>
  <si>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</si>
  <si>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</si>
  <si>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</si>
  <si>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</si>
  <si>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</si>
  <si>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</si>
  <si>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</si>
  <si>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</si>
  <si>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</si>
  <si>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</si>
  <si>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</si>
  <si>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</si>
  <si>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</si>
  <si>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</si>
  <si>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</si>
  <si>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</si>
  <si>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</si>
  <si>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</si>
  <si>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</si>
  <si>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</si>
  <si>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</si>
  <si>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</si>
  <si>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</si>
  <si>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</si>
  <si>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</si>
  <si>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</si>
  <si>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</si>
  <si>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</si>
  <si>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</si>
  <si>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</si>
  <si>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</si>
  <si>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</si>
  <si>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</si>
  <si>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</si>
  <si>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</si>
  <si>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</si>
  <si>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</si>
  <si>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</si>
  <si>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</si>
  <si>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</si>
  <si>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</si>
  <si>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</si>
  <si>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</si>
  <si>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</si>
  <si>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</si>
  <si>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</si>
  <si>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</si>
  <si>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</si>
  <si>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</si>
  <si>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</si>
  <si>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</si>
  <si>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</si>
  <si>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</si>
  <si>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</si>
  <si>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</si>
  <si>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</si>
  <si>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</si>
  <si>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</si>
  <si>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</si>
  <si>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</si>
  <si>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</si>
  <si>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</si>
  <si>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</si>
  <si>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</si>
  <si>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</si>
  <si>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</si>
  <si>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</si>
  <si>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</si>
  <si>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</si>
  <si>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</si>
  <si>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</si>
  <si>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</si>
  <si>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</si>
  <si>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</si>
  <si>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</si>
  <si>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</si>
  <si>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</si>
  <si>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</si>
  <si>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</si>
  <si>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</si>
  <si>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</si>
  <si>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</si>
  <si>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</si>
  <si>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</si>
  <si>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</si>
  <si>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</si>
  <si>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</si>
  <si>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</si>
  <si>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</si>
  <si>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</si>
  <si>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</si>
  <si>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</si>
  <si>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</si>
  <si>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</si>
  <si>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</si>
  <si>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</si>
  <si>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</si>
  <si>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</si>
  <si>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</si>
  <si>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</si>
  <si>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</si>
  <si>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</si>
  <si>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</si>
  <si>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</si>
  <si>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</si>
  <si>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</si>
  <si>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</si>
  <si>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</si>
  <si>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</si>
  <si>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</si>
  <si>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</si>
  <si>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</si>
  <si>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</si>
  <si>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</si>
  <si>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</si>
  <si>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</si>
  <si>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</si>
  <si>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</si>
  <si>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</si>
  <si>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</si>
  <si>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</si>
  <si>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</si>
  <si>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</si>
  <si>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</si>
  <si>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</si>
  <si>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</si>
  <si>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</si>
  <si>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</si>
  <si>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</si>
  <si>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</si>
  <si>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</si>
  <si>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</si>
  <si>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</si>
  <si>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</si>
  <si>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</si>
  <si>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</si>
  <si>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</si>
  <si>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</si>
  <si>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</si>
  <si>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</si>
  <si>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</si>
  <si>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</si>
  <si>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</si>
  <si>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</si>
  <si>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</si>
  <si>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</si>
  <si>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</si>
  <si>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</si>
  <si>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</si>
  <si>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</si>
  <si>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</si>
  <si>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</si>
  <si>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</si>
  <si>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</si>
  <si>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</si>
  <si>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</si>
  <si>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</si>
  <si>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</si>
  <si>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</si>
  <si>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</si>
  <si>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</si>
  <si>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</si>
  <si>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</si>
  <si>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</si>
  <si>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</si>
  <si>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</si>
  <si>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</si>
  <si>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</si>
  <si>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</si>
  <si>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</si>
  <si>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</si>
  <si>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</si>
  <si>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</si>
  <si>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</si>
  <si>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</si>
  <si>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</si>
  <si>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</si>
  <si>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</si>
  <si>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</si>
  <si>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</si>
  <si>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</si>
  <si>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</si>
  <si>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</si>
  <si>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</si>
  <si>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</si>
  <si>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</si>
  <si>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</si>
  <si>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</si>
  <si>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</si>
  <si>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</si>
  <si>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</si>
  <si>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</si>
  <si>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</si>
  <si>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</si>
  <si>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</si>
  <si>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</si>
  <si>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</si>
  <si>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</si>
  <si>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</si>
  <si>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</si>
  <si>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</si>
  <si>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</si>
  <si>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</si>
  <si>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</si>
  <si>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</si>
  <si>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</si>
  <si>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</si>
  <si>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</si>
  <si>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</si>
  <si>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</si>
  <si>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</si>
  <si>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</si>
  <si>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</si>
  <si>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</si>
  <si>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</si>
  <si>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</si>
  <si>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</si>
  <si>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</si>
  <si>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</si>
  <si>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</si>
  <si>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</si>
  <si>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</si>
  <si>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</si>
  <si>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</si>
  <si>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</si>
  <si>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</si>
  <si>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</si>
  <si>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</si>
  <si>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</si>
  <si>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</si>
  <si>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</si>
  <si>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</si>
  <si>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</si>
  <si>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</si>
  <si>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</si>
  <si>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</si>
  <si>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</si>
  <si>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</si>
  <si>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</si>
  <si>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</si>
  <si>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</si>
  <si>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</si>
  <si>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</si>
  <si>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</si>
  <si>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</si>
  <si>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</si>
  <si>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</si>
  <si>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</si>
  <si>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</si>
  <si>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</si>
  <si>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</si>
  <si>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</si>
  <si>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</si>
  <si>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</si>
  <si>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</si>
  <si>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</si>
  <si>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</si>
  <si>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</si>
  <si>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</si>
  <si>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</si>
  <si>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</si>
  <si>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</si>
  <si>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</si>
  <si>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</si>
  <si>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</si>
  <si>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</si>
  <si>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</si>
  <si>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</si>
  <si>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</si>
  <si>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</si>
  <si>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</si>
  <si>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</si>
  <si>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</si>
  <si>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</si>
  <si>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</si>
  <si>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</si>
  <si>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</si>
  <si>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</si>
  <si>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</si>
  <si>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</si>
  <si>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</si>
  <si>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</si>
  <si>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</si>
  <si>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</si>
  <si>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</si>
  <si>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</si>
  <si>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</si>
  <si>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</si>
  <si>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</si>
  <si>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</si>
  <si>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</si>
  <si>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</si>
  <si>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</si>
  <si>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</si>
  <si>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</si>
  <si>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</si>
  <si>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</si>
  <si>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</si>
  <si>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</si>
  <si>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</si>
  <si>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</si>
  <si>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</si>
  <si>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</si>
  <si>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</si>
  <si>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</si>
  <si>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</si>
  <si>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</si>
  <si>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</si>
  <si>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</si>
  <si>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</si>
  <si>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</si>
  <si>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</si>
  <si>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</si>
  <si>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</si>
  <si>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</si>
  <si>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</si>
  <si>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</si>
  <si>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</si>
  <si>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</si>
  <si>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</si>
  <si>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</si>
  <si>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</si>
  <si>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</si>
  <si>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</si>
  <si>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</si>
  <si>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</si>
  <si>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</si>
  <si>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</si>
  <si>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</si>
  <si>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</si>
  <si>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</si>
  <si>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</si>
  <si>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</si>
  <si>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</si>
  <si>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</si>
  <si>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</si>
  <si>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</si>
  <si>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</si>
  <si>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</si>
  <si>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</si>
  <si>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</si>
  <si>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</si>
  <si>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</si>
  <si>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</si>
  <si>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</si>
  <si>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</si>
  <si>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</si>
  <si>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</si>
  <si>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</si>
  <si>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</si>
  <si>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</si>
  <si>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</si>
  <si>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</si>
  <si>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</si>
  <si>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</si>
  <si>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</si>
  <si>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</si>
  <si>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</si>
  <si>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</si>
  <si>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</si>
  <si>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</si>
  <si>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</si>
  <si>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</si>
  <si>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</si>
  <si>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</si>
  <si>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</si>
  <si>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</si>
  <si>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</si>
  <si>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</si>
  <si>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</si>
  <si>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</si>
  <si>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</si>
  <si>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</si>
  <si>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</si>
  <si>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</si>
  <si>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</si>
  <si>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</si>
  <si>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</si>
  <si>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</si>
  <si>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</si>
  <si>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</si>
  <si>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</si>
  <si>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</si>
  <si>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</si>
  <si>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</si>
  <si>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</si>
  <si>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</si>
  <si>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</si>
  <si>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</si>
  <si>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</si>
  <si>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</si>
  <si>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</si>
  <si>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</si>
  <si>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</si>
  <si>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</si>
  <si>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</si>
  <si>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</si>
  <si>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</si>
  <si>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</si>
  <si>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</si>
  <si>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</si>
  <si>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</si>
  <si>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</si>
  <si>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</si>
  <si>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</si>
  <si>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</si>
  <si>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</si>
  <si>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</si>
  <si>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</si>
  <si>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</si>
  <si>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</si>
  <si>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</si>
  <si>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</si>
  <si>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</si>
  <si>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</si>
  <si>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</si>
  <si>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</si>
  <si>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</si>
  <si>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</si>
  <si>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</si>
  <si>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</si>
  <si>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</si>
  <si>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</si>
  <si>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</si>
  <si>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</si>
  <si>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</si>
  <si>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</si>
  <si>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</si>
  <si>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</si>
  <si>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</si>
  <si>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</si>
  <si>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</si>
  <si>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</si>
  <si>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</si>
  <si>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</si>
  <si>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</si>
  <si>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</si>
  <si>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</si>
  <si>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</si>
  <si>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</si>
  <si>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</si>
  <si>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</si>
  <si>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</si>
  <si>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</si>
  <si>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</si>
  <si>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</si>
  <si>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</si>
  <si>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</si>
  <si>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</si>
  <si>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</si>
  <si>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</si>
  <si>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</si>
  <si>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</si>
  <si>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</si>
  <si>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</si>
  <si>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</si>
  <si>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</si>
  <si>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</si>
  <si>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</si>
  <si>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</si>
  <si>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</si>
  <si>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</si>
  <si>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</si>
  <si>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</si>
  <si>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</si>
  <si>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</si>
  <si>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</si>
  <si>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</si>
  <si>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</si>
  <si>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</si>
  <si>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</si>
  <si>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</si>
  <si>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</si>
  <si>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</si>
  <si>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</si>
  <si>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</si>
  <si>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</si>
  <si>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</si>
  <si>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</si>
  <si>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</si>
  <si>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</si>
  <si>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</si>
  <si>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</si>
  <si>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</si>
  <si>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</si>
  <si>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</si>
  <si>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</si>
  <si>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</si>
  <si>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</si>
  <si>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</si>
  <si>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</si>
  <si>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</si>
  <si>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</si>
  <si>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</si>
  <si>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</si>
  <si>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</si>
  <si>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</si>
  <si>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</si>
  <si>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</si>
  <si>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</si>
  <si>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</si>
  <si>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</si>
  <si>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</si>
  <si>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</si>
  <si>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</si>
  <si>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</si>
  <si>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</si>
  <si>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</si>
  <si>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</si>
  <si>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</si>
  <si>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</si>
  <si>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</si>
  <si>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</si>
  <si>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</si>
  <si>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</si>
  <si>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</si>
  <si>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</si>
  <si>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</si>
  <si>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</si>
  <si>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</si>
  <si>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</si>
  <si>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</si>
  <si>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</si>
  <si>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</si>
  <si>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</si>
  <si>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</si>
  <si>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</si>
  <si>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</si>
  <si>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</si>
  <si>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</si>
  <si>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</si>
  <si>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</si>
  <si>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</si>
  <si>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</si>
  <si>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</si>
  <si>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</si>
  <si>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</si>
  <si>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</si>
  <si>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</si>
  <si>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</si>
  <si>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</si>
  <si>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</si>
  <si>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</si>
  <si>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</si>
  <si>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</si>
  <si>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</si>
  <si>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</si>
  <si>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</si>
  <si>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</si>
  <si>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</si>
  <si>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</si>
  <si>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</si>
  <si>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</si>
  <si>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</si>
  <si>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</si>
  <si>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</si>
  <si>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</si>
  <si>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</si>
  <si>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</si>
  <si>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</si>
  <si>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</si>
  <si>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</si>
  <si>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</si>
  <si>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</si>
  <si>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</si>
  <si>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</si>
  <si>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</si>
  <si>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</si>
  <si>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</si>
  <si>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</si>
  <si>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</si>
  <si>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</si>
  <si>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</si>
  <si>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</si>
  <si>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</si>
  <si>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</si>
  <si>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</si>
  <si>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</si>
  <si>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</si>
  <si>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</si>
  <si>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</si>
  <si>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</si>
  <si>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</si>
  <si>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</si>
  <si>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</si>
  <si>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</si>
  <si>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</si>
  <si>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</si>
  <si>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</si>
  <si>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</si>
  <si>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</si>
  <si>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</si>
  <si>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</si>
  <si>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</si>
  <si>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</si>
  <si>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</si>
  <si>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</si>
  <si>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</si>
  <si>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</si>
  <si>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</si>
  <si>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</si>
  <si>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</si>
  <si>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</si>
  <si>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</si>
  <si>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</si>
  <si>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</si>
  <si>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</si>
  <si>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</si>
  <si>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</si>
  <si>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</si>
  <si>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</si>
  <si>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</si>
  <si>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</si>
  <si>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</si>
  <si>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</si>
  <si>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</si>
  <si>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</si>
  <si>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</si>
  <si>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</si>
  <si>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</si>
  <si>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</si>
  <si>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</si>
  <si>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</si>
  <si>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</si>
  <si>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</si>
  <si>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</si>
  <si>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</si>
  <si>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</si>
  <si>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</si>
  <si>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</si>
  <si>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</si>
  <si>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</si>
  <si>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</si>
  <si>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</si>
  <si>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</si>
  <si>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</si>
  <si>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</si>
  <si>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</si>
  <si>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</si>
  <si>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</si>
  <si>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</si>
  <si>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</si>
  <si>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</si>
  <si>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</si>
  <si>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</si>
  <si>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</si>
  <si>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</si>
  <si>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</si>
  <si>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</si>
  <si>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</si>
  <si>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</si>
  <si>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</si>
  <si>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</si>
  <si>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</si>
  <si>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</si>
  <si>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</si>
  <si>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</si>
  <si>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</si>
  <si>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</si>
  <si>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</si>
  <si>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</si>
  <si>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</si>
  <si>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</si>
  <si>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</si>
  <si>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</si>
  <si>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</si>
  <si>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</si>
  <si>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</si>
  <si>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</si>
  <si>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</si>
  <si>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</si>
  <si>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</si>
  <si>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</si>
  <si>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</si>
  <si>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</si>
  <si>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</si>
  <si>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</si>
  <si>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</si>
  <si>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</si>
  <si>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</si>
  <si>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</si>
  <si>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</si>
  <si>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</si>
  <si>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</si>
  <si>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</si>
  <si>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</si>
  <si>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</si>
  <si>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</si>
  <si>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</si>
  <si>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</si>
  <si>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</si>
  <si>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</si>
  <si>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</si>
  <si>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</si>
  <si>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</si>
  <si>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</si>
  <si>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</si>
  <si>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</si>
  <si>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</si>
  <si>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</si>
  <si>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</si>
  <si>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</si>
  <si>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</si>
  <si>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</si>
  <si>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</si>
  <si>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</si>
  <si>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</si>
  <si>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</si>
  <si>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</si>
  <si>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</si>
  <si>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</si>
  <si>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</si>
  <si>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</si>
  <si>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</si>
  <si>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</si>
  <si>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</si>
  <si>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</si>
  <si>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</si>
  <si>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</si>
  <si>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</si>
  <si>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</si>
  <si>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</si>
  <si>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</si>
  <si>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</si>
  <si>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</si>
  <si>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</si>
  <si>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</si>
  <si>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</si>
  <si>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</si>
  <si>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</si>
  <si>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</si>
  <si>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</si>
  <si>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</si>
  <si>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</si>
  <si>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</si>
  <si>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</si>
  <si>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</si>
  <si>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</si>
  <si>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</si>
  <si>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</si>
  <si>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</si>
  <si>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</si>
  <si>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</si>
  <si>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</si>
  <si>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</si>
  <si>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</si>
  <si>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</si>
  <si>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</si>
  <si>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</si>
  <si>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</si>
  <si>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</si>
  <si>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</si>
  <si>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</si>
  <si>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</si>
  <si>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</si>
  <si>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</si>
  <si>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</si>
  <si>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</si>
  <si>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</si>
  <si>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</si>
  <si>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</si>
  <si>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</si>
  <si>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</si>
  <si>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</si>
  <si>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</si>
  <si>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</si>
  <si>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</si>
  <si>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</si>
  <si>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</si>
  <si>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</si>
  <si>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</si>
  <si>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</si>
  <si>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</si>
  <si>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</si>
  <si>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</si>
  <si>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</si>
  <si>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</si>
  <si>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</si>
  <si>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</si>
  <si>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</si>
  <si>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</si>
  <si>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</si>
  <si>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</si>
  <si>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</si>
  <si>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</si>
  <si>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</si>
  <si>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</si>
  <si>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</si>
  <si>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</si>
  <si>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</si>
  <si>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</si>
  <si>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</si>
  <si>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</si>
  <si>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</si>
  <si>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</si>
  <si>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</si>
  <si>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</si>
  <si>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</si>
  <si>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</si>
  <si>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</si>
  <si>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</si>
  <si>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</si>
  <si>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</si>
  <si>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</si>
  <si>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</si>
  <si>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</si>
  <si>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</si>
  <si>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</si>
  <si>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</si>
  <si>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</si>
  <si>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</si>
  <si>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</si>
  <si>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</si>
  <si>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</si>
  <si>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</si>
  <si>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</si>
  <si>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</si>
  <si>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</si>
  <si>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</si>
  <si>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</si>
  <si>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</si>
  <si>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</si>
  <si>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</si>
  <si>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</si>
  <si>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</si>
  <si>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</si>
  <si>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</si>
  <si>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</si>
  <si>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</si>
  <si>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</si>
  <si>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</si>
  <si>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</si>
  <si>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</si>
  <si>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</si>
  <si>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</si>
  <si>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</si>
  <si>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</si>
  <si>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</si>
  <si>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</si>
  <si>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</si>
  <si>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</si>
  <si>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</si>
  <si>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</si>
  <si>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</si>
  <si>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</si>
  <si>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</si>
  <si>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</si>
  <si>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</si>
  <si>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</si>
  <si>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</si>
  <si>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</si>
  <si>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</si>
  <si>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</si>
  <si>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</si>
  <si>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</si>
  <si>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</si>
  <si>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</si>
  <si>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</si>
  <si>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</si>
  <si>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</si>
  <si>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</si>
  <si>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</si>
  <si>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</si>
  <si>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</si>
  <si>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</si>
  <si>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</si>
  <si>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</si>
  <si>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</si>
  <si>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</si>
  <si>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</si>
  <si>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</si>
  <si>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</si>
  <si>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</si>
  <si>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</si>
  <si>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</si>
  <si>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</si>
  <si>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</si>
  <si>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</si>
  <si>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</si>
  <si>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</si>
  <si>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</si>
  <si>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</si>
  <si>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</si>
  <si>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</si>
  <si>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</si>
  <si>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</si>
  <si>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</si>
  <si>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</si>
  <si>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</si>
  <si>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</si>
  <si>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</si>
  <si>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</si>
  <si>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</si>
  <si>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</si>
  <si>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</si>
  <si>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</si>
  <si>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</si>
  <si>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</si>
  <si>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</si>
  <si>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</si>
  <si>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</si>
  <si>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</si>
  <si>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</si>
  <si>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</si>
  <si>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</si>
  <si>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</si>
  <si>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</si>
  <si>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</si>
  <si>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</si>
  <si>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</si>
  <si>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</si>
  <si>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</si>
  <si>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</si>
  <si>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</si>
  <si>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</si>
  <si>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</si>
  <si>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</si>
  <si>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</si>
  <si>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</si>
  <si>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</si>
  <si>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</si>
  <si>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</si>
  <si>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</si>
  <si>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</si>
  <si>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</si>
  <si>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</si>
  <si>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</si>
  <si>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</si>
  <si>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</si>
  <si>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Община Сапарева баня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</si>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</sst>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1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8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3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4" fillId="0" borderId="18" xfId="66" applyFont="1" applyFill="1" applyBorder="1" applyAlignment="1">
      <alignment horizontal="center" vertical="center" wrapText="1"/>
      <protection/>
    </xf>
    <xf numFmtId="0" fontId="45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5" fillId="39" borderId="19" xfId="58" applyNumberFormat="1" applyFont="1" applyFill="1" applyBorder="1" applyAlignment="1" quotePrefix="1">
      <alignment horizontal="center" vertical="center"/>
      <protection/>
    </xf>
    <xf numFmtId="3" fontId="46" fillId="39" borderId="23" xfId="58" applyNumberFormat="1" applyFont="1" applyFill="1" applyBorder="1" applyAlignment="1" quotePrefix="1">
      <alignment horizontal="center" vertical="center"/>
      <protection/>
    </xf>
    <xf numFmtId="3" fontId="46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7" fillId="44" borderId="20" xfId="66" applyNumberFormat="1" applyFont="1" applyFill="1" applyBorder="1" applyAlignment="1" applyProtection="1" quotePrefix="1">
      <alignment horizontal="right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7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7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3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3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1" fillId="39" borderId="27" xfId="66" applyNumberFormat="1" applyFont="1" applyFill="1" applyBorder="1" applyAlignment="1" applyProtection="1" quotePrefix="1">
      <alignment horizontal="right"/>
      <protection/>
    </xf>
    <xf numFmtId="0" fontId="14" fillId="39" borderId="28" xfId="66" applyFont="1" applyFill="1" applyBorder="1" applyAlignment="1" applyProtection="1">
      <alignment wrapText="1"/>
      <protection/>
    </xf>
    <xf numFmtId="181" fontId="11" fillId="39" borderId="31" xfId="66" applyNumberFormat="1" applyFont="1" applyFill="1" applyBorder="1" applyAlignment="1" applyProtection="1" quotePrefix="1">
      <alignment horizontal="right"/>
      <protection/>
    </xf>
    <xf numFmtId="0" fontId="14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14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3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15" xfId="0" applyFont="1" applyFill="1" applyBorder="1" applyAlignment="1" applyProtection="1">
      <alignment horizontal="left" vertical="center"/>
      <protection/>
    </xf>
    <xf numFmtId="0" fontId="257" fillId="49" borderId="15" xfId="58" applyFont="1" applyFill="1" applyBorder="1" applyAlignment="1" applyProtection="1">
      <alignment horizontal="center" vertical="center"/>
      <protection/>
    </xf>
    <xf numFmtId="0" fontId="258" fillId="49" borderId="15" xfId="0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/>
      <protection/>
    </xf>
    <xf numFmtId="0" fontId="259" fillId="49" borderId="23" xfId="58" applyFont="1" applyFill="1" applyBorder="1" applyAlignment="1" applyProtection="1" quotePrefix="1">
      <alignment horizontal="center" vertical="center"/>
      <protection/>
    </xf>
    <xf numFmtId="0" fontId="259" fillId="49" borderId="24" xfId="58" applyFont="1" applyFill="1" applyBorder="1" applyAlignment="1" applyProtection="1">
      <alignment horizontal="center" vertical="center"/>
      <protection/>
    </xf>
    <xf numFmtId="0" fontId="260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61" fillId="49" borderId="19" xfId="58" applyFont="1" applyFill="1" applyBorder="1" applyAlignment="1" applyProtection="1">
      <alignment horizontal="center" vertical="center" wrapText="1"/>
      <protection/>
    </xf>
    <xf numFmtId="0" fontId="262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5" fillId="39" borderId="61" xfId="58" applyNumberFormat="1" applyFont="1" applyFill="1" applyBorder="1" applyAlignment="1" quotePrefix="1">
      <alignment horizontal="center" vertical="center"/>
      <protection/>
    </xf>
    <xf numFmtId="3" fontId="46" fillId="39" borderId="17" xfId="58" applyNumberFormat="1" applyFont="1" applyFill="1" applyBorder="1" applyAlignment="1" quotePrefix="1">
      <alignment horizontal="center" vertical="center"/>
      <protection/>
    </xf>
    <xf numFmtId="3" fontId="46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9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3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3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4" fillId="49" borderId="49" xfId="66" applyFont="1" applyFill="1" applyBorder="1" applyAlignment="1" quotePrefix="1">
      <alignment horizontal="right" vertical="center"/>
      <protection/>
    </xf>
    <xf numFmtId="0" fontId="259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62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4" fillId="49" borderId="49" xfId="66" applyFont="1" applyFill="1" applyBorder="1" applyAlignment="1" applyProtection="1" quotePrefix="1">
      <alignment horizontal="right" vertical="center"/>
      <protection/>
    </xf>
    <xf numFmtId="0" fontId="259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5" fillId="51" borderId="15" xfId="0" applyFont="1" applyFill="1" applyBorder="1" applyAlignment="1" applyProtection="1">
      <alignment horizontal="left" vertical="center"/>
      <protection/>
    </xf>
    <xf numFmtId="0" fontId="257" fillId="51" borderId="15" xfId="58" applyFont="1" applyFill="1" applyBorder="1" applyAlignment="1" applyProtection="1">
      <alignment horizontal="center" vertical="center"/>
      <protection/>
    </xf>
    <xf numFmtId="0" fontId="258" fillId="51" borderId="15" xfId="0" applyFont="1" applyFill="1" applyBorder="1" applyAlignment="1" applyProtection="1">
      <alignment horizontal="center" vertical="center"/>
      <protection/>
    </xf>
    <xf numFmtId="0" fontId="254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8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49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5" fillId="39" borderId="99" xfId="58" applyNumberFormat="1" applyFont="1" applyFill="1" applyBorder="1" applyAlignment="1" quotePrefix="1">
      <alignment horizontal="center" vertical="center"/>
      <protection/>
    </xf>
    <xf numFmtId="3" fontId="46" fillId="39" borderId="94" xfId="58" applyNumberFormat="1" applyFont="1" applyFill="1" applyBorder="1" applyAlignment="1" quotePrefix="1">
      <alignment horizontal="center" vertical="center"/>
      <protection/>
    </xf>
    <xf numFmtId="3" fontId="46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5" fillId="39" borderId="103" xfId="62" applyFont="1" applyFill="1" applyBorder="1" applyProtection="1">
      <alignment/>
      <protection/>
    </xf>
    <xf numFmtId="190" fontId="265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6" fillId="52" borderId="104" xfId="58" applyFont="1" applyFill="1" applyBorder="1" applyAlignment="1" applyProtection="1" quotePrefix="1">
      <alignment vertical="center"/>
      <protection/>
    </xf>
    <xf numFmtId="0" fontId="267" fillId="52" borderId="105" xfId="58" applyFont="1" applyFill="1" applyBorder="1" applyAlignment="1" applyProtection="1">
      <alignment horizontal="center" vertical="center"/>
      <protection/>
    </xf>
    <xf numFmtId="0" fontId="266" fillId="52" borderId="106" xfId="58" applyFont="1" applyFill="1" applyBorder="1" applyAlignment="1" applyProtection="1" quotePrefix="1">
      <alignment horizontal="center" vertical="center" wrapText="1"/>
      <protection/>
    </xf>
    <xf numFmtId="0" fontId="268" fillId="52" borderId="14" xfId="58" applyFont="1" applyFill="1" applyBorder="1" applyAlignment="1" applyProtection="1">
      <alignment horizontal="left" vertical="center"/>
      <protection/>
    </xf>
    <xf numFmtId="0" fontId="269" fillId="52" borderId="15" xfId="0" applyFont="1" applyFill="1" applyBorder="1" applyAlignment="1" applyProtection="1">
      <alignment horizontal="center" vertical="center"/>
      <protection/>
    </xf>
    <xf numFmtId="0" fontId="267" fillId="52" borderId="16" xfId="58" applyFont="1" applyFill="1" applyBorder="1" applyAlignment="1" applyProtection="1">
      <alignment horizontal="center" vertical="center"/>
      <protection/>
    </xf>
    <xf numFmtId="0" fontId="270" fillId="52" borderId="17" xfId="58" applyFont="1" applyFill="1" applyBorder="1" applyAlignment="1" applyProtection="1" quotePrefix="1">
      <alignment horizontal="center" vertical="center"/>
      <protection/>
    </xf>
    <xf numFmtId="0" fontId="270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6" fillId="39" borderId="23" xfId="58" applyNumberFormat="1" applyFont="1" applyFill="1" applyBorder="1" applyAlignment="1" applyProtection="1">
      <alignment horizontal="center" vertical="center" wrapText="1"/>
      <protection/>
    </xf>
    <xf numFmtId="1" fontId="266" fillId="39" borderId="92" xfId="58" applyNumberFormat="1" applyFont="1" applyFill="1" applyBorder="1" applyAlignment="1" applyProtection="1">
      <alignment horizontal="center" vertical="center" wrapText="1"/>
      <protection/>
    </xf>
    <xf numFmtId="1" fontId="266" fillId="39" borderId="22" xfId="58" applyNumberFormat="1" applyFont="1" applyFill="1" applyBorder="1" applyAlignment="1" applyProtection="1">
      <alignment horizontal="center" vertical="center" wrapText="1"/>
      <protection/>
    </xf>
    <xf numFmtId="0" fontId="271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7" fillId="39" borderId="0" xfId="58" applyFont="1" applyFill="1" applyBorder="1" applyAlignment="1" applyProtection="1">
      <alignment horizontal="left" vertical="center" wrapText="1"/>
      <protection/>
    </xf>
    <xf numFmtId="181" fontId="266" fillId="4" borderId="40" xfId="66" applyNumberFormat="1" applyFont="1" applyFill="1" applyBorder="1" applyAlignment="1" quotePrefix="1">
      <alignment horizontal="right" vertical="center"/>
      <protection/>
    </xf>
    <xf numFmtId="3" fontId="266" fillId="4" borderId="61" xfId="58" applyNumberFormat="1" applyFont="1" applyFill="1" applyBorder="1" applyAlignment="1" applyProtection="1">
      <alignment vertical="center"/>
      <protection/>
    </xf>
    <xf numFmtId="3" fontId="267" fillId="4" borderId="17" xfId="58" applyNumberFormat="1" applyFont="1" applyFill="1" applyBorder="1" applyAlignment="1">
      <alignment vertical="center"/>
      <protection/>
    </xf>
    <xf numFmtId="3" fontId="267" fillId="4" borderId="12" xfId="58" applyNumberFormat="1" applyFont="1" applyFill="1" applyBorder="1" applyAlignment="1" applyProtection="1">
      <alignment vertical="center"/>
      <protection/>
    </xf>
    <xf numFmtId="3" fontId="267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7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7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6" fillId="4" borderId="61" xfId="58" applyNumberFormat="1" applyFont="1" applyFill="1" applyBorder="1" applyAlignment="1" applyProtection="1">
      <alignment horizontal="right" vertical="center"/>
      <protection/>
    </xf>
    <xf numFmtId="3" fontId="267" fillId="4" borderId="17" xfId="58" applyNumberFormat="1" applyFont="1" applyFill="1" applyBorder="1" applyAlignment="1" applyProtection="1">
      <alignment horizontal="right" vertical="center"/>
      <protection/>
    </xf>
    <xf numFmtId="3" fontId="267" fillId="4" borderId="12" xfId="58" applyNumberFormat="1" applyFont="1" applyFill="1" applyBorder="1" applyAlignment="1" applyProtection="1">
      <alignment horizontal="right" vertical="center"/>
      <protection/>
    </xf>
    <xf numFmtId="181" fontId="13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3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7" fillId="4" borderId="17" xfId="58" applyNumberFormat="1" applyFont="1" applyFill="1" applyBorder="1" applyAlignment="1" applyProtection="1">
      <alignment horizontal="right" vertical="center"/>
      <protection locked="0"/>
    </xf>
    <xf numFmtId="3" fontId="267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6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6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6" fillId="4" borderId="20" xfId="66" applyNumberFormat="1" applyFont="1" applyFill="1" applyBorder="1" applyAlignment="1" quotePrefix="1">
      <alignment horizontal="right" vertical="center"/>
      <protection/>
    </xf>
    <xf numFmtId="3" fontId="266" fillId="4" borderId="19" xfId="58" applyNumberFormat="1" applyFont="1" applyFill="1" applyBorder="1" applyAlignment="1" applyProtection="1">
      <alignment vertical="center"/>
      <protection/>
    </xf>
    <xf numFmtId="3" fontId="267" fillId="4" borderId="23" xfId="58" applyNumberFormat="1" applyFont="1" applyFill="1" applyBorder="1" applyAlignment="1" applyProtection="1">
      <alignment vertical="center"/>
      <protection/>
    </xf>
    <xf numFmtId="3" fontId="267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3" fillId="39" borderId="67" xfId="66" applyNumberFormat="1" applyFont="1" applyFill="1" applyBorder="1" applyAlignment="1" quotePrefix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wrapText="1"/>
      <protection/>
    </xf>
    <xf numFmtId="0" fontId="13" fillId="39" borderId="73" xfId="66" applyFont="1" applyFill="1" applyBorder="1" applyAlignment="1">
      <alignment horizontal="left" wrapText="1"/>
      <protection/>
    </xf>
    <xf numFmtId="0" fontId="13" fillId="39" borderId="68" xfId="66" applyFont="1" applyFill="1" applyBorder="1" applyAlignment="1">
      <alignment horizontal="left" wrapText="1"/>
      <protection/>
    </xf>
    <xf numFmtId="0" fontId="13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72" fillId="52" borderId="113" xfId="66" applyNumberFormat="1" applyFont="1" applyFill="1" applyBorder="1" applyAlignment="1">
      <alignment horizontal="right" vertical="center"/>
      <protection/>
    </xf>
    <xf numFmtId="181" fontId="270" fillId="52" borderId="50" xfId="66" applyNumberFormat="1" applyFont="1" applyFill="1" applyBorder="1" applyAlignment="1" quotePrefix="1">
      <alignment horizontal="right" vertical="center"/>
      <protection/>
    </xf>
    <xf numFmtId="0" fontId="266" fillId="52" borderId="114" xfId="66" applyFont="1" applyFill="1" applyBorder="1" applyAlignment="1">
      <alignment horizontal="center" vertical="center" wrapText="1"/>
      <protection/>
    </xf>
    <xf numFmtId="3" fontId="266" fillId="52" borderId="89" xfId="58" applyNumberFormat="1" applyFont="1" applyFill="1" applyBorder="1" applyAlignment="1" applyProtection="1">
      <alignment vertical="center"/>
      <protection/>
    </xf>
    <xf numFmtId="3" fontId="267" fillId="52" borderId="49" xfId="58" applyNumberFormat="1" applyFont="1" applyFill="1" applyBorder="1" applyAlignment="1">
      <alignment vertical="center"/>
      <protection/>
    </xf>
    <xf numFmtId="3" fontId="267" fillId="52" borderId="115" xfId="58" applyNumberFormat="1" applyFont="1" applyFill="1" applyBorder="1" applyAlignment="1">
      <alignment vertical="center"/>
      <protection/>
    </xf>
    <xf numFmtId="3" fontId="267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5" fillId="39" borderId="103" xfId="62" applyNumberFormat="1" applyFont="1" applyFill="1" applyBorder="1" applyProtection="1">
      <alignment/>
      <protection/>
    </xf>
    <xf numFmtId="190" fontId="273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4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3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5" fillId="39" borderId="21" xfId="58" applyFont="1" applyFill="1" applyBorder="1" applyAlignment="1" applyProtection="1">
      <alignment vertical="center"/>
      <protection/>
    </xf>
    <xf numFmtId="0" fontId="13" fillId="39" borderId="90" xfId="58" applyFont="1" applyFill="1" applyBorder="1" applyAlignment="1" applyProtection="1">
      <alignment horizontal="right" vertical="center"/>
      <protection/>
    </xf>
    <xf numFmtId="0" fontId="276" fillId="48" borderId="12" xfId="58" applyFont="1" applyFill="1" applyBorder="1" applyAlignment="1" applyProtection="1">
      <alignment horizontal="center" vertical="center"/>
      <protection locked="0"/>
    </xf>
    <xf numFmtId="3" fontId="276" fillId="48" borderId="12" xfId="58" applyNumberFormat="1" applyFont="1" applyFill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horizontal="right" vertical="center"/>
      <protection/>
    </xf>
    <xf numFmtId="0" fontId="275" fillId="39" borderId="0" xfId="58" applyFont="1" applyFill="1" applyAlignment="1">
      <alignment vertical="center"/>
      <protection/>
    </xf>
    <xf numFmtId="0" fontId="275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32" borderId="12" xfId="58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58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32" borderId="13" xfId="0" applyFont="1" applyFill="1" applyBorder="1" applyAlignment="1" applyProtection="1">
      <alignment horizontal="center" vertical="center" wrapText="1"/>
      <protection/>
    </xf>
    <xf numFmtId="0" fontId="72" fillId="32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4" fillId="32" borderId="62" xfId="0" applyNumberFormat="1" applyFont="1" applyFill="1" applyBorder="1" applyAlignment="1" applyProtection="1">
      <alignment/>
      <protection/>
    </xf>
    <xf numFmtId="3" fontId="73" fillId="32" borderId="62" xfId="0" applyNumberFormat="1" applyFont="1" applyFill="1" applyBorder="1" applyAlignment="1" applyProtection="1">
      <alignment/>
      <protection/>
    </xf>
    <xf numFmtId="3" fontId="73" fillId="32" borderId="29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4" fillId="32" borderId="64" xfId="0" applyNumberFormat="1" applyFont="1" applyFill="1" applyBorder="1" applyAlignment="1" applyProtection="1">
      <alignment/>
      <protection/>
    </xf>
    <xf numFmtId="3" fontId="73" fillId="32" borderId="64" xfId="0" applyNumberFormat="1" applyFont="1" applyFill="1" applyBorder="1" applyAlignment="1" applyProtection="1">
      <alignment/>
      <protection/>
    </xf>
    <xf numFmtId="3" fontId="73" fillId="32" borderId="33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4" fillId="32" borderId="63" xfId="0" applyNumberFormat="1" applyFont="1" applyFill="1" applyBorder="1" applyAlignment="1" applyProtection="1">
      <alignment/>
      <protection/>
    </xf>
    <xf numFmtId="3" fontId="73" fillId="32" borderId="63" xfId="0" applyNumberFormat="1" applyFont="1" applyFill="1" applyBorder="1" applyAlignment="1" applyProtection="1">
      <alignment/>
      <protection/>
    </xf>
    <xf numFmtId="3" fontId="73" fillId="32" borderId="42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9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2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83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84" fillId="39" borderId="12" xfId="64" applyNumberFormat="1" applyFont="1" applyFill="1" applyBorder="1" applyAlignment="1" applyProtection="1">
      <alignment horizontal="center" vertical="center"/>
      <protection/>
    </xf>
    <xf numFmtId="186" fontId="276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6" fillId="32" borderId="0" xfId="58" applyFont="1" applyFill="1" applyBorder="1" applyAlignment="1" applyProtection="1" quotePrefix="1">
      <alignment/>
      <protection/>
    </xf>
    <xf numFmtId="0" fontId="285" fillId="32" borderId="0" xfId="61" applyFont="1" applyFill="1" applyBorder="1" applyAlignment="1" applyProtection="1">
      <alignment horizontal="right"/>
      <protection/>
    </xf>
    <xf numFmtId="0" fontId="286" fillId="32" borderId="0" xfId="64" applyFont="1" applyFill="1" applyBorder="1" applyAlignment="1" applyProtection="1">
      <alignment horizontal="right"/>
      <protection/>
    </xf>
    <xf numFmtId="186" fontId="287" fillId="39" borderId="12" xfId="70" applyNumberFormat="1" applyFont="1" applyFill="1" applyBorder="1" applyAlignment="1" applyProtection="1">
      <alignment horizontal="center" vertical="center"/>
      <protection/>
    </xf>
    <xf numFmtId="0" fontId="284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8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5" fillId="32" borderId="0" xfId="61" applyFont="1" applyFill="1" applyBorder="1" applyAlignment="1" applyProtection="1" quotePrefix="1">
      <alignment horizontal="left"/>
      <protection/>
    </xf>
    <xf numFmtId="0" fontId="289" fillId="32" borderId="0" xfId="61" applyFont="1" applyFill="1" applyBorder="1" applyAlignment="1" applyProtection="1">
      <alignment/>
      <protection/>
    </xf>
    <xf numFmtId="179" fontId="290" fillId="39" borderId="12" xfId="58" applyNumberFormat="1" applyFont="1" applyFill="1" applyBorder="1" applyAlignment="1" applyProtection="1">
      <alignment horizontal="center" vertical="center"/>
      <protection/>
    </xf>
    <xf numFmtId="0" fontId="291" fillId="58" borderId="0" xfId="61" applyFont="1" applyFill="1" applyAlignment="1" applyProtection="1" quotePrefix="1">
      <alignment horizontal="center"/>
      <protection/>
    </xf>
    <xf numFmtId="179" fontId="81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4" fillId="32" borderId="56" xfId="61" applyFont="1" applyFill="1" applyBorder="1" applyProtection="1">
      <alignment/>
      <protection/>
    </xf>
    <xf numFmtId="178" fontId="44" fillId="32" borderId="0" xfId="61" applyNumberFormat="1" applyFont="1" applyFill="1" applyBorder="1" applyProtection="1">
      <alignment/>
      <protection/>
    </xf>
    <xf numFmtId="0" fontId="44" fillId="32" borderId="56" xfId="61" applyNumberFormat="1" applyFont="1" applyFill="1" applyBorder="1" applyProtection="1">
      <alignment/>
      <protection/>
    </xf>
    <xf numFmtId="178" fontId="44" fillId="32" borderId="0" xfId="61" applyNumberFormat="1" applyFont="1" applyFill="1" applyBorder="1" applyAlignment="1" applyProtection="1">
      <alignment horizontal="left"/>
      <protection/>
    </xf>
    <xf numFmtId="195" fontId="44" fillId="39" borderId="104" xfId="61" applyNumberFormat="1" applyFont="1" applyFill="1" applyBorder="1" applyAlignment="1" applyProtection="1" quotePrefix="1">
      <alignment horizontal="center"/>
      <protection/>
    </xf>
    <xf numFmtId="195" fontId="44" fillId="39" borderId="105" xfId="61" applyNumberFormat="1" applyFont="1" applyFill="1" applyBorder="1" applyAlignment="1" applyProtection="1" quotePrefix="1">
      <alignment horizontal="center"/>
      <protection/>
    </xf>
    <xf numFmtId="195" fontId="44" fillId="39" borderId="106" xfId="61" applyNumberFormat="1" applyFont="1" applyFill="1" applyBorder="1" applyAlignment="1" applyProtection="1" quotePrefix="1">
      <alignment horizontal="center"/>
      <protection/>
    </xf>
    <xf numFmtId="195" fontId="257" fillId="42" borderId="126" xfId="61" applyNumberFormat="1" applyFont="1" applyFill="1" applyBorder="1" applyAlignment="1" applyProtection="1" quotePrefix="1">
      <alignment horizontal="center" wrapText="1"/>
      <protection/>
    </xf>
    <xf numFmtId="195" fontId="25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61" applyNumberFormat="1" applyFont="1" applyFill="1" applyBorder="1" applyAlignment="1" applyProtection="1" quotePrefix="1">
      <alignment horizontal="center" wrapText="1"/>
      <protection/>
    </xf>
    <xf numFmtId="195" fontId="44" fillId="39" borderId="136" xfId="61" applyNumberFormat="1" applyFont="1" applyFill="1" applyBorder="1" applyAlignment="1" applyProtection="1" quotePrefix="1">
      <alignment horizontal="center" wrapText="1"/>
      <protection/>
    </xf>
    <xf numFmtId="178" fontId="44" fillId="32" borderId="26" xfId="61" applyNumberFormat="1" applyFont="1" applyFill="1" applyBorder="1" applyAlignment="1" applyProtection="1">
      <alignment horizontal="center" vertical="center" wrapText="1"/>
      <protection/>
    </xf>
    <xf numFmtId="0" fontId="72" fillId="39" borderId="126" xfId="61" applyNumberFormat="1" applyFont="1" applyFill="1" applyBorder="1" applyAlignment="1" applyProtection="1" quotePrefix="1">
      <alignment horizontal="center" wrapText="1"/>
      <protection/>
    </xf>
    <xf numFmtId="0" fontId="44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31" xfId="61" applyFont="1" applyFill="1" applyBorder="1" applyAlignment="1" applyProtection="1" quotePrefix="1">
      <alignment horizontal="left" vertical="top"/>
      <protection/>
    </xf>
    <xf numFmtId="0" fontId="45" fillId="39" borderId="56" xfId="61" applyFont="1" applyFill="1" applyBorder="1" applyAlignment="1" applyProtection="1" quotePrefix="1">
      <alignment horizontal="center" vertical="top"/>
      <protection/>
    </xf>
    <xf numFmtId="0" fontId="45" fillId="39" borderId="57" xfId="61" applyFont="1" applyFill="1" applyBorder="1" applyAlignment="1" applyProtection="1" quotePrefix="1">
      <alignment horizontal="center" vertical="top"/>
      <protection/>
    </xf>
    <xf numFmtId="196" fontId="257" fillId="42" borderId="132" xfId="61" applyNumberFormat="1" applyFont="1" applyFill="1" applyBorder="1" applyAlignment="1" applyProtection="1" quotePrefix="1">
      <alignment horizontal="center"/>
      <protection/>
    </xf>
    <xf numFmtId="179" fontId="294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93" fillId="62" borderId="132" xfId="61" applyNumberFormat="1" applyFont="1" applyFill="1" applyBorder="1" applyAlignment="1" applyProtection="1" quotePrefix="1">
      <alignment horizontal="center"/>
      <protection/>
    </xf>
    <xf numFmtId="179" fontId="44" fillId="39" borderId="137" xfId="61" applyNumberFormat="1" applyFont="1" applyFill="1" applyBorder="1" applyAlignment="1" applyProtection="1" quotePrefix="1">
      <alignment horizontal="center"/>
      <protection/>
    </xf>
    <xf numFmtId="0" fontId="44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4" fillId="39" borderId="61" xfId="61" applyFont="1" applyFill="1" applyBorder="1" applyAlignment="1" applyProtection="1" quotePrefix="1">
      <alignment horizontal="center"/>
      <protection/>
    </xf>
    <xf numFmtId="0" fontId="44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4" fillId="39" borderId="61" xfId="61" applyNumberFormat="1" applyFont="1" applyFill="1" applyBorder="1" applyAlignment="1" applyProtection="1" quotePrefix="1">
      <alignment horizontal="center"/>
      <protection/>
    </xf>
    <xf numFmtId="0" fontId="60" fillId="39" borderId="40" xfId="61" applyFont="1" applyFill="1" applyBorder="1" applyAlignment="1" applyProtection="1" quotePrefix="1">
      <alignment horizontal="left"/>
      <protection/>
    </xf>
    <xf numFmtId="0" fontId="60" fillId="39" borderId="25" xfId="61" applyFont="1" applyFill="1" applyBorder="1" applyAlignment="1" applyProtection="1" quotePrefix="1">
      <alignment horizontal="left"/>
      <protection/>
    </xf>
    <xf numFmtId="0" fontId="60" fillId="39" borderId="97" xfId="61" applyFont="1" applyFill="1" applyBorder="1" applyAlignment="1" applyProtection="1" quotePrefix="1">
      <alignment horizontal="left"/>
      <protection/>
    </xf>
    <xf numFmtId="0" fontId="295" fillId="32" borderId="0" xfId="61" applyFont="1" applyFill="1" applyBorder="1" applyProtection="1">
      <alignment/>
      <protection/>
    </xf>
    <xf numFmtId="38" fontId="33" fillId="39" borderId="26" xfId="71" applyNumberFormat="1" applyFont="1" applyFill="1" applyBorder="1" applyAlignment="1" applyProtection="1">
      <alignment/>
      <protection/>
    </xf>
    <xf numFmtId="38" fontId="33" fillId="39" borderId="0" xfId="71" applyNumberFormat="1" applyFont="1" applyFill="1" applyBorder="1" applyAlignment="1" applyProtection="1">
      <alignment/>
      <protection/>
    </xf>
    <xf numFmtId="38" fontId="33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4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4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4" fillId="39" borderId="129" xfId="61" applyNumberFormat="1" applyFont="1" applyFill="1" applyBorder="1" applyAlignment="1" applyProtection="1">
      <alignment/>
      <protection/>
    </xf>
    <xf numFmtId="197" fontId="44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4" fillId="39" borderId="64" xfId="61" applyNumberFormat="1" applyFont="1" applyFill="1" applyBorder="1" applyAlignment="1" applyProtection="1">
      <alignment/>
      <protection/>
    </xf>
    <xf numFmtId="197" fontId="44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4" fillId="39" borderId="66" xfId="61" applyNumberFormat="1" applyFont="1" applyFill="1" applyBorder="1" applyAlignment="1" applyProtection="1">
      <alignment/>
      <protection/>
    </xf>
    <xf numFmtId="197" fontId="44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4" fillId="32" borderId="61" xfId="61" applyNumberFormat="1" applyFont="1" applyFill="1" applyBorder="1" applyAlignment="1" applyProtection="1">
      <alignment/>
      <protection/>
    </xf>
    <xf numFmtId="197" fontId="44" fillId="32" borderId="138" xfId="61" applyNumberFormat="1" applyFont="1" applyFill="1" applyBorder="1" applyAlignment="1" applyProtection="1">
      <alignment/>
      <protection/>
    </xf>
    <xf numFmtId="197" fontId="44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4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4" fillId="45" borderId="99" xfId="61" applyNumberFormat="1" applyFont="1" applyFill="1" applyBorder="1" applyAlignment="1" applyProtection="1">
      <alignment/>
      <protection/>
    </xf>
    <xf numFmtId="197" fontId="44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4" fillId="45" borderId="129" xfId="61" applyNumberFormat="1" applyFont="1" applyFill="1" applyBorder="1" applyAlignment="1" applyProtection="1">
      <alignment/>
      <protection/>
    </xf>
    <xf numFmtId="197" fontId="44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4" fillId="45" borderId="64" xfId="61" applyNumberFormat="1" applyFont="1" applyFill="1" applyBorder="1" applyAlignment="1" applyProtection="1">
      <alignment/>
      <protection/>
    </xf>
    <xf numFmtId="197" fontId="44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4" fillId="45" borderId="66" xfId="61" applyNumberFormat="1" applyFont="1" applyFill="1" applyBorder="1" applyAlignment="1" applyProtection="1">
      <alignment/>
      <protection/>
    </xf>
    <xf numFmtId="197" fontId="44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/>
      <protection/>
    </xf>
    <xf numFmtId="38" fontId="13" fillId="45" borderId="28" xfId="71" applyNumberFormat="1" applyFont="1" applyFill="1" applyBorder="1" applyAlignment="1" applyProtection="1">
      <alignment/>
      <protection/>
    </xf>
    <xf numFmtId="38" fontId="13" fillId="45" borderId="146" xfId="71" applyNumberFormat="1" applyFont="1" applyFill="1" applyBorder="1" applyAlignment="1" applyProtection="1">
      <alignment/>
      <protection/>
    </xf>
    <xf numFmtId="197" fontId="72" fillId="45" borderId="62" xfId="61" applyNumberFormat="1" applyFont="1" applyFill="1" applyBorder="1" applyAlignment="1" applyProtection="1">
      <alignment/>
      <protection/>
    </xf>
    <xf numFmtId="197" fontId="76" fillId="45" borderId="62" xfId="61" applyNumberFormat="1" applyFont="1" applyFill="1" applyBorder="1" applyAlignment="1" applyProtection="1">
      <alignment/>
      <protection/>
    </xf>
    <xf numFmtId="197" fontId="76" fillId="45" borderId="148" xfId="61" applyNumberFormat="1" applyFont="1" applyFill="1" applyBorder="1" applyAlignment="1" applyProtection="1">
      <alignment/>
      <protection/>
    </xf>
    <xf numFmtId="38" fontId="13" fillId="45" borderId="124" xfId="71" applyNumberFormat="1" applyFont="1" applyFill="1" applyBorder="1" applyAlignment="1" applyProtection="1">
      <alignment/>
      <protection/>
    </xf>
    <xf numFmtId="38" fontId="13" fillId="45" borderId="32" xfId="71" applyNumberFormat="1" applyFont="1" applyFill="1" applyBorder="1" applyAlignment="1" applyProtection="1">
      <alignment/>
      <protection/>
    </xf>
    <xf numFmtId="38" fontId="13" fillId="45" borderId="111" xfId="71" applyNumberFormat="1" applyFont="1" applyFill="1" applyBorder="1" applyAlignment="1" applyProtection="1">
      <alignment/>
      <protection/>
    </xf>
    <xf numFmtId="197" fontId="72" fillId="45" borderId="64" xfId="61" applyNumberFormat="1" applyFont="1" applyFill="1" applyBorder="1" applyAlignment="1" applyProtection="1">
      <alignment/>
      <protection/>
    </xf>
    <xf numFmtId="197" fontId="76" fillId="45" borderId="64" xfId="61" applyNumberFormat="1" applyFont="1" applyFill="1" applyBorder="1" applyAlignment="1" applyProtection="1">
      <alignment/>
      <protection/>
    </xf>
    <xf numFmtId="197" fontId="76" fillId="45" borderId="144" xfId="61" applyNumberFormat="1" applyFont="1" applyFill="1" applyBorder="1" applyAlignment="1" applyProtection="1">
      <alignment/>
      <protection/>
    </xf>
    <xf numFmtId="38" fontId="13" fillId="45" borderId="122" xfId="71" applyNumberFormat="1" applyFont="1" applyFill="1" applyBorder="1" applyAlignment="1" applyProtection="1">
      <alignment/>
      <protection/>
    </xf>
    <xf numFmtId="38" fontId="13" fillId="45" borderId="41" xfId="71" applyNumberFormat="1" applyFont="1" applyFill="1" applyBorder="1" applyAlignment="1" applyProtection="1">
      <alignment/>
      <protection/>
    </xf>
    <xf numFmtId="38" fontId="13" fillId="45" borderId="48" xfId="71" applyNumberFormat="1" applyFont="1" applyFill="1" applyBorder="1" applyAlignment="1" applyProtection="1">
      <alignment/>
      <protection/>
    </xf>
    <xf numFmtId="197" fontId="72" fillId="45" borderId="63" xfId="61" applyNumberFormat="1" applyFont="1" applyFill="1" applyBorder="1" applyAlignment="1" applyProtection="1">
      <alignment/>
      <protection/>
    </xf>
    <xf numFmtId="197" fontId="76" fillId="45" borderId="63" xfId="61" applyNumberFormat="1" applyFont="1" applyFill="1" applyBorder="1" applyAlignment="1" applyProtection="1">
      <alignment/>
      <protection/>
    </xf>
    <xf numFmtId="197" fontId="76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left"/>
      <protection/>
    </xf>
    <xf numFmtId="0" fontId="44" fillId="42" borderId="151" xfId="61" applyFont="1" applyFill="1" applyBorder="1" applyAlignment="1" applyProtection="1">
      <alignment horizontal="left"/>
      <protection/>
    </xf>
    <xf numFmtId="0" fontId="44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4" fillId="42" borderId="130" xfId="61" applyNumberFormat="1" applyFont="1" applyFill="1" applyBorder="1" applyAlignment="1" applyProtection="1">
      <alignment/>
      <protection/>
    </xf>
    <xf numFmtId="197" fontId="44" fillId="42" borderId="153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4" fillId="48" borderId="61" xfId="61" applyNumberFormat="1" applyFont="1" applyFill="1" applyBorder="1" applyAlignment="1" applyProtection="1">
      <alignment/>
      <protection/>
    </xf>
    <xf numFmtId="197" fontId="44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4" fillId="39" borderId="63" xfId="61" applyNumberFormat="1" applyFont="1" applyFill="1" applyBorder="1" applyAlignment="1" applyProtection="1">
      <alignment/>
      <protection/>
    </xf>
    <xf numFmtId="197" fontId="44" fillId="39" borderId="149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/>
      <protection/>
    </xf>
    <xf numFmtId="38" fontId="13" fillId="45" borderId="25" xfId="71" applyNumberFormat="1" applyFont="1" applyFill="1" applyBorder="1" applyAlignment="1" applyProtection="1">
      <alignment/>
      <protection/>
    </xf>
    <xf numFmtId="38" fontId="13" fillId="45" borderId="97" xfId="71" applyNumberFormat="1" applyFont="1" applyFill="1" applyBorder="1" applyAlignment="1" applyProtection="1">
      <alignment/>
      <protection/>
    </xf>
    <xf numFmtId="197" fontId="72" fillId="45" borderId="19" xfId="61" applyNumberFormat="1" applyFont="1" applyFill="1" applyBorder="1" applyAlignment="1" applyProtection="1">
      <alignment/>
      <protection/>
    </xf>
    <xf numFmtId="197" fontId="76" fillId="45" borderId="19" xfId="61" applyNumberFormat="1" applyFont="1" applyFill="1" applyBorder="1" applyAlignment="1" applyProtection="1">
      <alignment/>
      <protection/>
    </xf>
    <xf numFmtId="197" fontId="76" fillId="45" borderId="138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 horizontal="center"/>
      <protection/>
    </xf>
    <xf numFmtId="38" fontId="13" fillId="45" borderId="25" xfId="71" applyNumberFormat="1" applyFont="1" applyFill="1" applyBorder="1" applyAlignment="1" applyProtection="1">
      <alignment horizontal="center"/>
      <protection/>
    </xf>
    <xf numFmtId="38" fontId="13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left"/>
      <protection/>
    </xf>
    <xf numFmtId="0" fontId="44" fillId="63" borderId="151" xfId="61" applyFont="1" applyFill="1" applyBorder="1" applyAlignment="1" applyProtection="1" quotePrefix="1">
      <alignment horizontal="left"/>
      <protection/>
    </xf>
    <xf numFmtId="0" fontId="44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4" fillId="47" borderId="130" xfId="61" applyNumberFormat="1" applyFont="1" applyFill="1" applyBorder="1" applyAlignment="1" applyProtection="1">
      <alignment/>
      <protection/>
    </xf>
    <xf numFmtId="197" fontId="44" fillId="63" borderId="130" xfId="61" applyNumberFormat="1" applyFont="1" applyFill="1" applyBorder="1" applyAlignment="1" applyProtection="1">
      <alignment/>
      <protection/>
    </xf>
    <xf numFmtId="197" fontId="44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4" fillId="55" borderId="0" xfId="61" applyNumberFormat="1" applyFont="1" applyFill="1" applyBorder="1" applyProtection="1">
      <alignment/>
      <protection/>
    </xf>
    <xf numFmtId="0" fontId="44" fillId="5" borderId="150" xfId="61" applyFont="1" applyFill="1" applyBorder="1" applyAlignment="1" applyProtection="1">
      <alignment horizontal="left"/>
      <protection/>
    </xf>
    <xf numFmtId="0" fontId="44" fillId="5" borderId="151" xfId="61" applyFont="1" applyFill="1" applyBorder="1" applyAlignment="1" applyProtection="1">
      <alignment horizontal="left"/>
      <protection/>
    </xf>
    <xf numFmtId="0" fontId="44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4" fillId="5" borderId="130" xfId="61" applyNumberFormat="1" applyFont="1" applyFill="1" applyBorder="1" applyAlignment="1" applyProtection="1">
      <alignment/>
      <protection/>
    </xf>
    <xf numFmtId="197" fontId="44" fillId="5" borderId="153" xfId="61" applyNumberFormat="1" applyFont="1" applyFill="1" applyBorder="1" applyAlignment="1" applyProtection="1">
      <alignment/>
      <protection/>
    </xf>
    <xf numFmtId="189" fontId="281" fillId="39" borderId="82" xfId="61" applyNumberFormat="1" applyFont="1" applyFill="1" applyBorder="1" applyAlignment="1" applyProtection="1" quotePrefix="1">
      <alignment/>
      <protection/>
    </xf>
    <xf numFmtId="189" fontId="280" fillId="39" borderId="82" xfId="61" applyNumberFormat="1" applyFont="1" applyFill="1" applyBorder="1" applyAlignment="1" applyProtection="1" quotePrefix="1">
      <alignment/>
      <protection/>
    </xf>
    <xf numFmtId="189" fontId="280" fillId="39" borderId="140" xfId="61" applyNumberFormat="1" applyFont="1" applyFill="1" applyBorder="1" applyAlignment="1" applyProtection="1" quotePrefix="1">
      <alignment/>
      <protection/>
    </xf>
    <xf numFmtId="1" fontId="44" fillId="32" borderId="0" xfId="61" applyNumberFormat="1" applyFont="1" applyFill="1" applyBorder="1" applyAlignment="1" applyProtection="1">
      <alignment horizontal="right"/>
      <protection/>
    </xf>
    <xf numFmtId="3" fontId="73" fillId="39" borderId="125" xfId="61" applyNumberFormat="1" applyFont="1" applyFill="1" applyBorder="1" applyAlignment="1" applyProtection="1">
      <alignment horizontal="center"/>
      <protection/>
    </xf>
    <xf numFmtId="3" fontId="73" fillId="39" borderId="47" xfId="61" applyNumberFormat="1" applyFont="1" applyFill="1" applyBorder="1" applyAlignment="1" applyProtection="1">
      <alignment horizontal="center"/>
      <protection/>
    </xf>
    <xf numFmtId="3" fontId="73" fillId="39" borderId="147" xfId="61" applyNumberFormat="1" applyFont="1" applyFill="1" applyBorder="1" applyAlignment="1" applyProtection="1">
      <alignment horizontal="center"/>
      <protection/>
    </xf>
    <xf numFmtId="0" fontId="45" fillId="42" borderId="154" xfId="61" applyFont="1" applyFill="1" applyBorder="1" applyAlignment="1" applyProtection="1">
      <alignment horizontal="left"/>
      <protection/>
    </xf>
    <xf numFmtId="0" fontId="45" fillId="42" borderId="155" xfId="61" applyFont="1" applyFill="1" applyBorder="1" applyAlignment="1" applyProtection="1">
      <alignment horizontal="left"/>
      <protection/>
    </xf>
    <xf numFmtId="0" fontId="45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4" fillId="42" borderId="101" xfId="61" applyNumberFormat="1" applyFont="1" applyFill="1" applyBorder="1" applyAlignment="1" applyProtection="1">
      <alignment/>
      <protection/>
    </xf>
    <xf numFmtId="197" fontId="44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5" fillId="42" borderId="113" xfId="61" applyNumberFormat="1" applyFont="1" applyFill="1" applyBorder="1" applyAlignment="1" applyProtection="1">
      <alignment horizontal="left"/>
      <protection/>
    </xf>
    <xf numFmtId="189" fontId="45" fillId="42" borderId="117" xfId="61" applyNumberFormat="1" applyFont="1" applyFill="1" applyBorder="1" applyAlignment="1" applyProtection="1">
      <alignment horizontal="left"/>
      <protection/>
    </xf>
    <xf numFmtId="189" fontId="45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4" fillId="42" borderId="89" xfId="61" applyNumberFormat="1" applyFont="1" applyFill="1" applyBorder="1" applyAlignment="1" applyProtection="1">
      <alignment/>
      <protection/>
    </xf>
    <xf numFmtId="197" fontId="44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3" fillId="39" borderId="26" xfId="71" applyNumberFormat="1" applyFont="1" applyFill="1" applyBorder="1" applyAlignment="1" applyProtection="1">
      <alignment horizontal="left"/>
      <protection/>
    </xf>
    <xf numFmtId="38" fontId="33" fillId="39" borderId="0" xfId="71" applyNumberFormat="1" applyFont="1" applyFill="1" applyBorder="1" applyAlignment="1" applyProtection="1">
      <alignment horizontal="left"/>
      <protection/>
    </xf>
    <xf numFmtId="38" fontId="33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4" fillId="64" borderId="66" xfId="61" applyNumberFormat="1" applyFont="1" applyFill="1" applyBorder="1" applyAlignment="1" applyProtection="1">
      <alignment/>
      <protection/>
    </xf>
    <xf numFmtId="197" fontId="44" fillId="64" borderId="145" xfId="61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4" fillId="39" borderId="113" xfId="61" applyFont="1" applyFill="1" applyBorder="1" applyAlignment="1" applyProtection="1">
      <alignment horizontal="left"/>
      <protection/>
    </xf>
    <xf numFmtId="0" fontId="44" fillId="39" borderId="117" xfId="61" applyFont="1" applyFill="1" applyBorder="1" applyAlignment="1" applyProtection="1">
      <alignment horizontal="left"/>
      <protection/>
    </xf>
    <xf numFmtId="0" fontId="44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4" fillId="39" borderId="89" xfId="61" applyNumberFormat="1" applyFont="1" applyFill="1" applyBorder="1" applyAlignment="1" applyProtection="1">
      <alignment/>
      <protection/>
    </xf>
    <xf numFmtId="197" fontId="44" fillId="39" borderId="158" xfId="61" applyNumberFormat="1" applyFont="1" applyFill="1" applyBorder="1" applyAlignment="1" applyProtection="1">
      <alignment/>
      <protection/>
    </xf>
    <xf numFmtId="189" fontId="280" fillId="32" borderId="105" xfId="61" applyNumberFormat="1" applyFont="1" applyFill="1" applyBorder="1" applyAlignment="1" applyProtection="1" quotePrefix="1">
      <alignment/>
      <protection/>
    </xf>
    <xf numFmtId="189" fontId="280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0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7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4" fillId="32" borderId="0" xfId="61" applyNumberFormat="1" applyFont="1" applyFill="1" applyBorder="1" applyAlignment="1" applyProtection="1">
      <alignment horizontal="center"/>
      <protection/>
    </xf>
    <xf numFmtId="0" fontId="44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88" fillId="39" borderId="98" xfId="70" applyFont="1" applyFill="1" applyBorder="1" applyProtection="1">
      <alignment/>
      <protection/>
    </xf>
    <xf numFmtId="0" fontId="88" fillId="39" borderId="15" xfId="70" applyFont="1" applyFill="1" applyBorder="1" applyProtection="1">
      <alignment/>
      <protection/>
    </xf>
    <xf numFmtId="0" fontId="88" fillId="39" borderId="16" xfId="70" applyFont="1" applyFill="1" applyBorder="1" applyProtection="1">
      <alignment/>
      <protection/>
    </xf>
    <xf numFmtId="190" fontId="78" fillId="65" borderId="159" xfId="61" applyNumberFormat="1" applyFont="1" applyFill="1" applyBorder="1" applyAlignment="1" applyProtection="1">
      <alignment horizontal="center"/>
      <protection/>
    </xf>
    <xf numFmtId="190" fontId="79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78" fillId="66" borderId="159" xfId="61" applyNumberFormat="1" applyFont="1" applyFill="1" applyBorder="1" applyAlignment="1" applyProtection="1">
      <alignment horizontal="center"/>
      <protection/>
    </xf>
    <xf numFmtId="190" fontId="79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79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88" fillId="39" borderId="130" xfId="70" applyFont="1" applyFill="1" applyBorder="1" applyProtection="1">
      <alignment/>
      <protection/>
    </xf>
    <xf numFmtId="0" fontId="88" fillId="39" borderId="151" xfId="70" applyFont="1" applyFill="1" applyBorder="1" applyProtection="1">
      <alignment/>
      <protection/>
    </xf>
    <xf numFmtId="0" fontId="88" fillId="39" borderId="152" xfId="70" applyFont="1" applyFill="1" applyBorder="1" applyProtection="1">
      <alignment/>
      <protection/>
    </xf>
    <xf numFmtId="190" fontId="78" fillId="65" borderId="165" xfId="61" applyNumberFormat="1" applyFont="1" applyFill="1" applyBorder="1" applyAlignment="1" applyProtection="1">
      <alignment horizontal="center"/>
      <protection/>
    </xf>
    <xf numFmtId="190" fontId="79" fillId="65" borderId="166" xfId="61" applyNumberFormat="1" applyFont="1" applyFill="1" applyBorder="1" applyAlignment="1" applyProtection="1">
      <alignment horizontal="center"/>
      <protection/>
    </xf>
    <xf numFmtId="190" fontId="78" fillId="66" borderId="165" xfId="61" applyNumberFormat="1" applyFont="1" applyFill="1" applyBorder="1" applyAlignment="1" applyProtection="1">
      <alignment horizontal="center"/>
      <protection/>
    </xf>
    <xf numFmtId="190" fontId="79" fillId="66" borderId="166" xfId="61" applyNumberFormat="1" applyFont="1" applyFill="1" applyBorder="1" applyAlignment="1" applyProtection="1">
      <alignment horizontal="center"/>
      <protection/>
    </xf>
    <xf numFmtId="190" fontId="79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6" fillId="65" borderId="159" xfId="61" applyNumberFormat="1" applyFont="1" applyFill="1" applyBorder="1" applyAlignment="1" applyProtection="1">
      <alignment horizontal="center"/>
      <protection/>
    </xf>
    <xf numFmtId="190" fontId="297" fillId="65" borderId="160" xfId="61" applyNumberFormat="1" applyFont="1" applyFill="1" applyBorder="1" applyAlignment="1" applyProtection="1">
      <alignment horizontal="center"/>
      <protection/>
    </xf>
    <xf numFmtId="190" fontId="298" fillId="66" borderId="159" xfId="61" applyNumberFormat="1" applyFont="1" applyFill="1" applyBorder="1" applyAlignment="1" applyProtection="1">
      <alignment horizontal="center"/>
      <protection/>
    </xf>
    <xf numFmtId="190" fontId="299" fillId="66" borderId="160" xfId="61" applyNumberFormat="1" applyFont="1" applyFill="1" applyBorder="1" applyAlignment="1" applyProtection="1">
      <alignment horizontal="center"/>
      <protection/>
    </xf>
    <xf numFmtId="190" fontId="300" fillId="67" borderId="161" xfId="61" applyNumberFormat="1" applyFont="1" applyFill="1" applyBorder="1" applyAlignment="1" applyProtection="1">
      <alignment horizontal="center"/>
      <protection/>
    </xf>
    <xf numFmtId="190" fontId="301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8" fillId="39" borderId="164" xfId="61" applyNumberFormat="1" applyFont="1" applyFill="1" applyBorder="1" applyAlignment="1" applyProtection="1">
      <alignment horizontal="center"/>
      <protection/>
    </xf>
    <xf numFmtId="190" fontId="296" fillId="65" borderId="165" xfId="61" applyNumberFormat="1" applyFont="1" applyFill="1" applyBorder="1" applyAlignment="1" applyProtection="1">
      <alignment horizontal="center"/>
      <protection/>
    </xf>
    <xf numFmtId="190" fontId="297" fillId="65" borderId="166" xfId="61" applyNumberFormat="1" applyFont="1" applyFill="1" applyBorder="1" applyAlignment="1" applyProtection="1">
      <alignment horizontal="center"/>
      <protection/>
    </xf>
    <xf numFmtId="190" fontId="298" fillId="66" borderId="165" xfId="61" applyNumberFormat="1" applyFont="1" applyFill="1" applyBorder="1" applyAlignment="1" applyProtection="1">
      <alignment horizontal="center"/>
      <protection/>
    </xf>
    <xf numFmtId="190" fontId="299" fillId="66" borderId="166" xfId="61" applyNumberFormat="1" applyFont="1" applyFill="1" applyBorder="1" applyAlignment="1" applyProtection="1">
      <alignment horizontal="center"/>
      <protection/>
    </xf>
    <xf numFmtId="190" fontId="300" fillId="67" borderId="167" xfId="61" applyNumberFormat="1" applyFont="1" applyFill="1" applyBorder="1" applyAlignment="1" applyProtection="1">
      <alignment horizontal="center"/>
      <protection/>
    </xf>
    <xf numFmtId="190" fontId="301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8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2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6" fillId="48" borderId="12" xfId="58" applyNumberFormat="1" applyFont="1" applyFill="1" applyBorder="1" applyAlignment="1" applyProtection="1">
      <alignment horizontal="center" vertical="center"/>
      <protection/>
    </xf>
    <xf numFmtId="3" fontId="276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99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5" fillId="43" borderId="19" xfId="58" applyFont="1" applyFill="1" applyBorder="1" applyAlignment="1" applyProtection="1">
      <alignment horizontal="center" vertical="center" wrapText="1"/>
      <protection/>
    </xf>
    <xf numFmtId="3" fontId="45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7" xfId="58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3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5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5" fillId="39" borderId="91" xfId="58" applyFont="1" applyFill="1" applyBorder="1" applyAlignment="1">
      <alignment horizontal="center" vertical="center" wrapText="1"/>
      <protection/>
    </xf>
    <xf numFmtId="182" fontId="301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4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5" fillId="70" borderId="0" xfId="60" applyFont="1" applyFill="1" applyBorder="1">
      <alignment/>
      <protection/>
    </xf>
    <xf numFmtId="0" fontId="305" fillId="70" borderId="0" xfId="60" applyFont="1" applyFill="1" applyBorder="1" applyAlignment="1">
      <alignment/>
      <protection/>
    </xf>
    <xf numFmtId="0" fontId="305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5" fillId="71" borderId="172" xfId="0" applyFont="1" applyFill="1" applyBorder="1" applyAlignment="1" applyProtection="1" quotePrefix="1">
      <alignment horizontal="left"/>
      <protection/>
    </xf>
    <xf numFmtId="0" fontId="45" fillId="71" borderId="173" xfId="0" applyFont="1" applyFill="1" applyBorder="1" applyAlignment="1" applyProtection="1" quotePrefix="1">
      <alignment horizontal="left"/>
      <protection/>
    </xf>
    <xf numFmtId="0" fontId="45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3" fillId="71" borderId="0" xfId="69" applyFont="1" applyFill="1" applyBorder="1">
      <alignment/>
      <protection/>
    </xf>
    <xf numFmtId="0" fontId="13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3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3" fillId="71" borderId="0" xfId="66" applyFont="1" applyFill="1" applyBorder="1" applyAlignment="1">
      <alignment horizontal="left"/>
      <protection/>
    </xf>
    <xf numFmtId="0" fontId="13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3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3" fillId="71" borderId="0" xfId="69" applyFont="1" applyFill="1" applyBorder="1" applyAlignment="1">
      <alignment horizontal="left"/>
      <protection/>
    </xf>
    <xf numFmtId="0" fontId="305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6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6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6" fillId="71" borderId="64" xfId="58" applyNumberFormat="1" applyFont="1" applyFill="1" applyBorder="1" applyAlignment="1" quotePrefix="1">
      <alignment horizontal="center" vertical="center"/>
      <protection/>
    </xf>
    <xf numFmtId="0" fontId="14" fillId="71" borderId="64" xfId="58" applyFont="1" applyFill="1" applyBorder="1" applyAlignment="1">
      <alignment wrapText="1"/>
      <protection/>
    </xf>
    <xf numFmtId="49" fontId="306" fillId="71" borderId="64" xfId="58" applyNumberFormat="1" applyFont="1" applyFill="1" applyBorder="1" applyAlignment="1" quotePrefix="1">
      <alignment horizontal="center"/>
      <protection/>
    </xf>
    <xf numFmtId="0" fontId="14" fillId="71" borderId="64" xfId="58" applyFont="1" applyFill="1" applyBorder="1">
      <alignment/>
      <protection/>
    </xf>
    <xf numFmtId="49" fontId="306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7" fillId="71" borderId="66" xfId="58" applyFont="1" applyFill="1" applyBorder="1">
      <alignment/>
      <protection/>
    </xf>
    <xf numFmtId="49" fontId="306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8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9" fillId="71" borderId="97" xfId="58" applyNumberFormat="1" applyFont="1" applyFill="1" applyBorder="1" applyAlignment="1">
      <alignment horizontal="center"/>
      <protection/>
    </xf>
    <xf numFmtId="182" fontId="310" fillId="71" borderId="61" xfId="58" applyNumberFormat="1" applyFont="1" applyFill="1" applyBorder="1" applyAlignment="1">
      <alignment horizontal="left"/>
      <protection/>
    </xf>
    <xf numFmtId="182" fontId="311" fillId="71" borderId="61" xfId="58" applyNumberFormat="1" applyFont="1" applyFill="1" applyBorder="1" applyAlignment="1">
      <alignment horizontal="left"/>
      <protection/>
    </xf>
    <xf numFmtId="0" fontId="307" fillId="71" borderId="142" xfId="58" applyFont="1" applyFill="1" applyBorder="1">
      <alignment/>
      <protection/>
    </xf>
    <xf numFmtId="49" fontId="312" fillId="71" borderId="64" xfId="58" applyNumberFormat="1" applyFont="1" applyFill="1" applyBorder="1" applyAlignment="1" quotePrefix="1">
      <alignment horizontal="center"/>
      <protection/>
    </xf>
    <xf numFmtId="0" fontId="307" fillId="71" borderId="111" xfId="58" applyFont="1" applyFill="1" applyBorder="1">
      <alignment/>
      <protection/>
    </xf>
    <xf numFmtId="0" fontId="307" fillId="71" borderId="64" xfId="58" applyFont="1" applyFill="1" applyBorder="1">
      <alignment/>
      <protection/>
    </xf>
    <xf numFmtId="0" fontId="313" fillId="71" borderId="64" xfId="58" applyFont="1" applyFill="1" applyBorder="1">
      <alignment/>
      <protection/>
    </xf>
    <xf numFmtId="0" fontId="307" fillId="71" borderId="64" xfId="58" applyFont="1" applyFill="1" applyBorder="1" applyAlignment="1">
      <alignment horizontal="left"/>
      <protection/>
    </xf>
    <xf numFmtId="0" fontId="305" fillId="0" borderId="0" xfId="60" applyFont="1" applyFill="1" applyBorder="1" quotePrefix="1">
      <alignment/>
      <protection/>
    </xf>
    <xf numFmtId="182" fontId="305" fillId="0" borderId="0" xfId="60" applyNumberFormat="1" applyFont="1" applyFill="1" applyBorder="1">
      <alignment/>
      <protection/>
    </xf>
    <xf numFmtId="0" fontId="307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4" fillId="71" borderId="66" xfId="58" applyFont="1" applyFill="1" applyBorder="1">
      <alignment/>
      <protection/>
    </xf>
    <xf numFmtId="182" fontId="315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4" fillId="71" borderId="63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2" fillId="71" borderId="129" xfId="58" applyNumberFormat="1" applyFont="1" applyFill="1" applyBorder="1" applyAlignment="1" quotePrefix="1">
      <alignment horizontal="center"/>
      <protection/>
    </xf>
    <xf numFmtId="0" fontId="14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7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6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6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6" fillId="71" borderId="176" xfId="58" applyFont="1" applyFill="1" applyBorder="1" applyAlignment="1">
      <alignment horizontal="left"/>
      <protection/>
    </xf>
    <xf numFmtId="0" fontId="312" fillId="0" borderId="0" xfId="58" applyNumberFormat="1" applyFont="1" applyFill="1" applyBorder="1" applyAlignment="1" quotePrefix="1">
      <alignment horizontal="center"/>
      <protection/>
    </xf>
    <xf numFmtId="0" fontId="316" fillId="0" borderId="0" xfId="58" applyFont="1" applyFill="1" applyBorder="1" applyAlignment="1">
      <alignment horizontal="left"/>
      <protection/>
    </xf>
    <xf numFmtId="0" fontId="305" fillId="70" borderId="12" xfId="60" applyFont="1" applyFill="1" applyBorder="1">
      <alignment/>
      <protection/>
    </xf>
    <xf numFmtId="0" fontId="305" fillId="70" borderId="12" xfId="60" applyFont="1" applyFill="1" applyBorder="1" applyAlignment="1">
      <alignment/>
      <protection/>
    </xf>
    <xf numFmtId="0" fontId="305" fillId="73" borderId="12" xfId="60" applyFont="1" applyFill="1" applyBorder="1">
      <alignment/>
      <protection/>
    </xf>
    <xf numFmtId="0" fontId="305" fillId="0" borderId="12" xfId="60" applyFont="1" applyFill="1" applyBorder="1">
      <alignment/>
      <protection/>
    </xf>
    <xf numFmtId="14" fontId="305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9" fillId="71" borderId="97" xfId="58" applyNumberFormat="1" applyFont="1" applyFill="1" applyBorder="1" applyAlignment="1">
      <alignment horizontal="center"/>
      <protection/>
    </xf>
    <xf numFmtId="49" fontId="317" fillId="71" borderId="66" xfId="58" applyNumberFormat="1" applyFont="1" applyFill="1" applyBorder="1" applyAlignment="1" quotePrefix="1">
      <alignment horizontal="center"/>
      <protection/>
    </xf>
    <xf numFmtId="49" fontId="312" fillId="71" borderId="63" xfId="58" applyNumberFormat="1" applyFont="1" applyFill="1" applyBorder="1" applyAlignment="1" quotePrefix="1">
      <alignment horizontal="center"/>
      <protection/>
    </xf>
    <xf numFmtId="49" fontId="306" fillId="71" borderId="63" xfId="58" applyNumberFormat="1" applyFont="1" applyFill="1" applyBorder="1" applyAlignment="1" quotePrefix="1">
      <alignment horizontal="center"/>
      <protection/>
    </xf>
    <xf numFmtId="49" fontId="312" fillId="71" borderId="176" xfId="58" applyNumberFormat="1" applyFont="1" applyFill="1" applyBorder="1" applyAlignment="1" quotePrefix="1">
      <alignment horizontal="center"/>
      <protection/>
    </xf>
    <xf numFmtId="49" fontId="306" fillId="71" borderId="129" xfId="58" applyNumberFormat="1" applyFont="1" applyFill="1" applyBorder="1" applyAlignment="1" quotePrefix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49" fontId="301" fillId="39" borderId="13" xfId="58" applyNumberFormat="1" applyFont="1" applyFill="1" applyBorder="1" applyAlignment="1" applyProtection="1">
      <alignment horizontal="center" vertical="center" wrapText="1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5" fillId="39" borderId="0" xfId="58" applyFont="1" applyFill="1" applyAlignment="1">
      <alignment horizontal="center" vertical="center"/>
      <protection/>
    </xf>
    <xf numFmtId="0" fontId="117" fillId="39" borderId="0" xfId="0" applyFont="1" applyFill="1" applyAlignment="1" quotePrefix="1">
      <alignment vertical="center"/>
    </xf>
    <xf numFmtId="0" fontId="229" fillId="76" borderId="0" xfId="60" applyFill="1">
      <alignment/>
      <protection/>
    </xf>
    <xf numFmtId="0" fontId="229" fillId="76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45" borderId="23" xfId="58" applyNumberFormat="1" applyFont="1" applyFill="1" applyBorder="1" applyAlignment="1" applyProtection="1">
      <alignment horizontal="center" vertical="center"/>
      <protection/>
    </xf>
    <xf numFmtId="188" fontId="242" fillId="45" borderId="92" xfId="58" applyNumberFormat="1" applyFont="1" applyFill="1" applyBorder="1" applyAlignment="1" applyProtection="1">
      <alignment horizontal="center" vertical="center"/>
      <protection/>
    </xf>
    <xf numFmtId="188" fontId="242" fillId="45" borderId="177" xfId="58" applyNumberFormat="1" applyFont="1" applyFill="1" applyBorder="1" applyAlignment="1" applyProtection="1">
      <alignment horizontal="center" vertical="center"/>
      <protection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8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9" fillId="45" borderId="125" xfId="71" applyNumberFormat="1" applyFont="1" applyFill="1" applyBorder="1" applyAlignment="1" applyProtection="1">
      <alignment/>
      <protection/>
    </xf>
    <xf numFmtId="38" fontId="319" fillId="45" borderId="47" xfId="71" applyNumberFormat="1" applyFont="1" applyFill="1" applyBorder="1" applyAlignment="1" applyProtection="1">
      <alignment/>
      <protection/>
    </xf>
    <xf numFmtId="38" fontId="319" fillId="45" borderId="147" xfId="71" applyNumberFormat="1" applyFont="1" applyFill="1" applyBorder="1" applyAlignment="1" applyProtection="1">
      <alignment/>
      <protection/>
    </xf>
    <xf numFmtId="197" fontId="320" fillId="45" borderId="66" xfId="6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1" fillId="45" borderId="145" xfId="61" applyNumberFormat="1" applyFont="1" applyFill="1" applyBorder="1" applyAlignment="1" applyProtection="1">
      <alignment/>
      <protection/>
    </xf>
    <xf numFmtId="38" fontId="319" fillId="45" borderId="125" xfId="71" applyNumberFormat="1" applyFont="1" applyFill="1" applyBorder="1" applyAlignment="1" applyProtection="1">
      <alignment horizontal="center"/>
      <protection/>
    </xf>
    <xf numFmtId="38" fontId="319" fillId="45" borderId="47" xfId="71" applyNumberFormat="1" applyFont="1" applyFill="1" applyBorder="1" applyAlignment="1" applyProtection="1">
      <alignment horizontal="center"/>
      <protection/>
    </xf>
    <xf numFmtId="38" fontId="319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48" fillId="48" borderId="25" xfId="58" applyFont="1" applyFill="1" applyBorder="1" applyAlignment="1" applyProtection="1">
      <alignment vertical="center" wrapText="1"/>
      <protection/>
    </xf>
    <xf numFmtId="0" fontId="275" fillId="39" borderId="26" xfId="58" applyFont="1" applyFill="1" applyBorder="1" applyAlignment="1">
      <alignment vertical="center"/>
      <protection/>
    </xf>
    <xf numFmtId="0" fontId="276" fillId="39" borderId="109" xfId="58" applyFont="1" applyFill="1" applyBorder="1" applyAlignment="1" applyProtection="1" quotePrefix="1">
      <alignment horizontal="center" vertical="center"/>
      <protection/>
    </xf>
    <xf numFmtId="0" fontId="276" fillId="39" borderId="25" xfId="58" applyFont="1" applyFill="1" applyBorder="1" applyAlignment="1" applyProtection="1" quotePrefix="1">
      <alignment horizontal="center" vertical="center"/>
      <protection/>
    </xf>
    <xf numFmtId="0" fontId="276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83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83" fillId="39" borderId="25" xfId="70" applyFont="1" applyFill="1" applyBorder="1" applyAlignment="1" applyProtection="1">
      <alignment horizontal="center"/>
      <protection/>
    </xf>
    <xf numFmtId="0" fontId="283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22" fillId="32" borderId="0" xfId="61" applyFont="1" applyFill="1" applyBorder="1" applyAlignment="1" applyProtection="1">
      <alignment horizontal="center"/>
      <protection/>
    </xf>
    <xf numFmtId="194" fontId="285" fillId="32" borderId="0" xfId="61" applyNumberFormat="1" applyFont="1" applyFill="1" applyBorder="1" applyAlignment="1" applyProtection="1">
      <alignment horizontal="center"/>
      <protection/>
    </xf>
    <xf numFmtId="0" fontId="60" fillId="42" borderId="14" xfId="58" applyFont="1" applyFill="1" applyBorder="1" applyAlignment="1" applyProtection="1">
      <alignment horizontal="center" vertical="center"/>
      <protection/>
    </xf>
    <xf numFmtId="0" fontId="60" fillId="42" borderId="15" xfId="58" applyFont="1" applyFill="1" applyBorder="1" applyAlignment="1" applyProtection="1">
      <alignment horizontal="center" vertical="center"/>
      <protection/>
    </xf>
    <xf numFmtId="0" fontId="60" fillId="42" borderId="16" xfId="58" applyFont="1" applyFill="1" applyBorder="1" applyAlignment="1" applyProtection="1">
      <alignment horizontal="center" vertical="center"/>
      <protection/>
    </xf>
    <xf numFmtId="0" fontId="60" fillId="39" borderId="40" xfId="61" applyFont="1" applyFill="1" applyBorder="1" applyAlignment="1" applyProtection="1">
      <alignment horizontal="center" vertical="center" wrapText="1"/>
      <protection/>
    </xf>
    <xf numFmtId="0" fontId="60" fillId="39" borderId="25" xfId="61" applyFont="1" applyFill="1" applyBorder="1" applyAlignment="1" applyProtection="1">
      <alignment horizontal="center" vertical="center" wrapText="1"/>
      <protection/>
    </xf>
    <xf numFmtId="0" fontId="60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 horizontal="center"/>
      <protection/>
    </xf>
    <xf numFmtId="38" fontId="13" fillId="45" borderId="28" xfId="71" applyNumberFormat="1" applyFont="1" applyFill="1" applyBorder="1" applyAlignment="1" applyProtection="1">
      <alignment horizontal="center"/>
      <protection/>
    </xf>
    <xf numFmtId="38" fontId="13" fillId="45" borderId="146" xfId="71" applyNumberFormat="1" applyFont="1" applyFill="1" applyBorder="1" applyAlignment="1" applyProtection="1">
      <alignment horizontal="center"/>
      <protection/>
    </xf>
    <xf numFmtId="38" fontId="13" fillId="45" borderId="124" xfId="71" applyNumberFormat="1" applyFont="1" applyFill="1" applyBorder="1" applyAlignment="1" applyProtection="1">
      <alignment horizontal="center"/>
      <protection/>
    </xf>
    <xf numFmtId="38" fontId="13" fillId="45" borderId="32" xfId="71" applyNumberFormat="1" applyFont="1" applyFill="1" applyBorder="1" applyAlignment="1" applyProtection="1">
      <alignment horizontal="center"/>
      <protection/>
    </xf>
    <xf numFmtId="38" fontId="13" fillId="45" borderId="111" xfId="71" applyNumberFormat="1" applyFont="1" applyFill="1" applyBorder="1" applyAlignment="1" applyProtection="1">
      <alignment horizontal="center"/>
      <protection/>
    </xf>
    <xf numFmtId="38" fontId="13" fillId="45" borderId="122" xfId="71" applyNumberFormat="1" applyFont="1" applyFill="1" applyBorder="1" applyAlignment="1" applyProtection="1">
      <alignment horizontal="center"/>
      <protection/>
    </xf>
    <xf numFmtId="38" fontId="13" fillId="45" borderId="41" xfId="71" applyNumberFormat="1" applyFont="1" applyFill="1" applyBorder="1" applyAlignment="1" applyProtection="1">
      <alignment horizontal="center"/>
      <protection/>
    </xf>
    <xf numFmtId="38" fontId="13" fillId="45" borderId="48" xfId="71" applyNumberFormat="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center"/>
      <protection/>
    </xf>
    <xf numFmtId="0" fontId="44" fillId="42" borderId="151" xfId="61" applyFont="1" applyFill="1" applyBorder="1" applyAlignment="1" applyProtection="1">
      <alignment horizontal="center"/>
      <protection/>
    </xf>
    <xf numFmtId="0" fontId="44" fillId="42" borderId="152" xfId="6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center"/>
      <protection/>
    </xf>
    <xf numFmtId="0" fontId="44" fillId="63" borderId="151" xfId="61" applyFont="1" applyFill="1" applyBorder="1" applyAlignment="1" applyProtection="1" quotePrefix="1">
      <alignment horizontal="center"/>
      <protection/>
    </xf>
    <xf numFmtId="0" fontId="44" fillId="63" borderId="152" xfId="61" applyFont="1" applyFill="1" applyBorder="1" applyAlignment="1" applyProtection="1" quotePrefix="1">
      <alignment horizontal="center"/>
      <protection/>
    </xf>
    <xf numFmtId="0" fontId="44" fillId="5" borderId="150" xfId="61" applyFont="1" applyFill="1" applyBorder="1" applyAlignment="1" applyProtection="1">
      <alignment horizontal="center"/>
      <protection/>
    </xf>
    <xf numFmtId="0" fontId="44" fillId="5" borderId="151" xfId="61" applyFont="1" applyFill="1" applyBorder="1" applyAlignment="1" applyProtection="1">
      <alignment horizontal="center"/>
      <protection/>
    </xf>
    <xf numFmtId="0" fontId="44" fillId="5" borderId="152" xfId="6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62" fillId="39" borderId="141" xfId="71" applyNumberFormat="1" applyFont="1" applyFill="1" applyBorder="1" applyAlignment="1" applyProtection="1">
      <alignment horizontal="center"/>
      <protection/>
    </xf>
    <xf numFmtId="38" fontId="62" fillId="39" borderId="108" xfId="71" applyNumberFormat="1" applyFont="1" applyFill="1" applyBorder="1" applyAlignment="1" applyProtection="1">
      <alignment horizontal="center"/>
      <protection/>
    </xf>
    <xf numFmtId="38" fontId="62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4" fillId="39" borderId="113" xfId="61" applyFont="1" applyFill="1" applyBorder="1" applyAlignment="1" applyProtection="1">
      <alignment horizontal="center"/>
      <protection/>
    </xf>
    <xf numFmtId="0" fontId="44" fillId="39" borderId="117" xfId="61" applyFont="1" applyFill="1" applyBorder="1" applyAlignment="1" applyProtection="1">
      <alignment horizontal="center"/>
      <protection/>
    </xf>
    <xf numFmtId="0" fontId="44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4" fillId="32" borderId="108" xfId="61" applyNumberFormat="1" applyFont="1" applyFill="1" applyBorder="1" applyAlignment="1" applyProtection="1">
      <alignment horizontal="center"/>
      <protection/>
    </xf>
    <xf numFmtId="0" fontId="44" fillId="32" borderId="108" xfId="6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1" fillId="42" borderId="126" xfId="58" applyFont="1" applyFill="1" applyBorder="1" applyAlignment="1" applyProtection="1">
      <alignment horizontal="center" vertical="center" wrapText="1"/>
      <protection/>
    </xf>
    <xf numFmtId="0" fontId="71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3" fillId="42" borderId="14" xfId="58" applyFont="1" applyFill="1" applyBorder="1" applyAlignment="1" applyProtection="1">
      <alignment horizontal="center" vertical="center"/>
      <protection/>
    </xf>
    <xf numFmtId="0" fontId="303" fillId="42" borderId="15" xfId="58" applyFont="1" applyFill="1" applyBorder="1" applyAlignment="1" applyProtection="1">
      <alignment horizontal="center" vertical="center"/>
      <protection/>
    </xf>
    <xf numFmtId="0" fontId="303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48" fillId="13" borderId="14" xfId="58" applyFont="1" applyFill="1" applyBorder="1" applyAlignment="1" applyProtection="1">
      <alignment horizontal="center" vertical="center"/>
      <protection/>
    </xf>
    <xf numFmtId="0" fontId="48" fillId="13" borderId="15" xfId="58" applyFont="1" applyFill="1" applyBorder="1" applyAlignment="1" applyProtection="1">
      <alignment horizontal="center" vertical="center"/>
      <protection/>
    </xf>
    <xf numFmtId="0" fontId="48" fillId="13" borderId="16" xfId="58" applyFont="1" applyFill="1" applyBorder="1" applyAlignment="1" applyProtection="1">
      <alignment horizontal="center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0" fontId="47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86" fillId="32" borderId="109" xfId="58" applyFont="1" applyFill="1" applyBorder="1" applyAlignment="1" applyProtection="1">
      <alignment vertical="center" wrapText="1"/>
      <protection/>
    </xf>
    <xf numFmtId="0" fontId="286" fillId="32" borderId="25" xfId="58" applyFont="1" applyFill="1" applyBorder="1" applyAlignment="1" applyProtection="1">
      <alignment vertical="center" wrapText="1"/>
      <protection/>
    </xf>
    <xf numFmtId="0" fontId="286" fillId="32" borderId="13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3" fillId="5" borderId="25" xfId="66" applyFont="1" applyFill="1" applyBorder="1" applyAlignment="1" quotePrefix="1">
      <alignment horizontal="left" vertical="center" wrapText="1"/>
      <protection/>
    </xf>
    <xf numFmtId="0" fontId="324" fillId="5" borderId="25" xfId="58" applyFont="1" applyFill="1" applyBorder="1" applyAlignment="1">
      <alignment horizontal="left" vertical="center" wrapText="1"/>
      <protection/>
    </xf>
    <xf numFmtId="0" fontId="263" fillId="5" borderId="25" xfId="66" applyFont="1" applyFill="1" applyBorder="1" applyAlignment="1" applyProtection="1" quotePrefix="1">
      <alignment horizontal="left" vertical="center" wrapText="1"/>
      <protection/>
    </xf>
    <xf numFmtId="0" fontId="324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6" fillId="4" borderId="25" xfId="58" applyFont="1" applyFill="1" applyBorder="1" applyAlignment="1">
      <alignment vertical="center" wrapText="1"/>
      <protection/>
    </xf>
    <xf numFmtId="0" fontId="325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6" fillId="4" borderId="25" xfId="66" applyFont="1" applyFill="1" applyBorder="1" applyAlignment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6" fillId="4" borderId="25" xfId="66" applyFont="1" applyFill="1" applyBorder="1" applyAlignment="1">
      <alignment horizontal="left" vertical="center"/>
      <protection/>
    </xf>
    <xf numFmtId="0" fontId="266" fillId="4" borderId="25" xfId="66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266" fillId="4" borderId="25" xfId="66" applyFont="1" applyFill="1" applyBorder="1" applyAlignment="1" quotePrefix="1">
      <alignment horizontal="left" vertical="center" wrapText="1"/>
      <protection/>
    </xf>
    <xf numFmtId="0" fontId="325" fillId="4" borderId="25" xfId="58" applyFont="1" applyFill="1" applyBorder="1" applyAlignment="1">
      <alignment horizontal="left" vertical="center" wrapText="1"/>
      <protection/>
    </xf>
    <xf numFmtId="0" fontId="266" fillId="4" borderId="25" xfId="66" applyFont="1" applyFill="1" applyBorder="1" applyAlignment="1" quotePrefix="1">
      <alignment horizontal="left" vertical="center"/>
      <protection/>
    </xf>
    <xf numFmtId="0" fontId="266" fillId="4" borderId="21" xfId="66" applyFont="1" applyFill="1" applyBorder="1" applyAlignment="1">
      <alignment vertical="center" wrapText="1"/>
      <protection/>
    </xf>
    <xf numFmtId="0" fontId="266" fillId="4" borderId="97" xfId="66" applyFont="1" applyFill="1" applyBorder="1" applyAlignment="1">
      <alignment horizontal="left" vertical="center"/>
      <protection/>
    </xf>
    <xf numFmtId="3" fontId="327" fillId="32" borderId="109" xfId="58" applyNumberFormat="1" applyFont="1" applyFill="1" applyBorder="1" applyAlignment="1" applyProtection="1">
      <alignment horizontal="center" vertical="center"/>
      <protection locked="0"/>
    </xf>
    <xf numFmtId="3" fontId="327" fillId="32" borderId="25" xfId="58" applyNumberFormat="1" applyFont="1" applyFill="1" applyBorder="1" applyAlignment="1" applyProtection="1">
      <alignment horizontal="center" vertical="center"/>
      <protection locked="0"/>
    </xf>
    <xf numFmtId="3" fontId="327" fillId="32" borderId="13" xfId="58" applyNumberFormat="1" applyFont="1" applyFill="1" applyBorder="1" applyAlignment="1" applyProtection="1">
      <alignment horizontal="center" vertical="center"/>
      <protection locked="0"/>
    </xf>
    <xf numFmtId="0" fontId="266" fillId="4" borderId="25" xfId="58" applyFont="1" applyFill="1" applyBorder="1" applyAlignment="1">
      <alignment horizontal="left" vertical="center"/>
      <protection/>
    </xf>
    <xf numFmtId="0" fontId="266" fillId="4" borderId="25" xfId="58" applyFont="1" applyFill="1" applyBorder="1" applyAlignment="1">
      <alignment horizontal="left" vertical="center" wrapText="1"/>
      <protection/>
    </xf>
    <xf numFmtId="0" fontId="266" fillId="4" borderId="97" xfId="58" applyFont="1" applyFill="1" applyBorder="1" applyAlignment="1">
      <alignment horizontal="left" vertical="center" wrapText="1"/>
      <protection/>
    </xf>
    <xf numFmtId="0" fontId="13" fillId="39" borderId="173" xfId="58" applyFont="1" applyFill="1" applyBorder="1" applyAlignment="1" applyProtection="1">
      <alignment horizontal="center"/>
      <protection/>
    </xf>
    <xf numFmtId="0" fontId="13" fillId="39" borderId="21" xfId="58" applyFont="1" applyFill="1" applyBorder="1" applyAlignment="1" applyProtection="1">
      <alignment horizontal="center"/>
      <protection/>
    </xf>
    <xf numFmtId="0" fontId="13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4" fillId="48" borderId="25" xfId="58" applyFont="1" applyFill="1" applyBorder="1" applyAlignment="1" applyProtection="1">
      <alignment horizontal="center" vertical="center"/>
      <protection locked="0"/>
    </xf>
    <xf numFmtId="0" fontId="44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4" fillId="32" borderId="109" xfId="58" applyNumberFormat="1" applyFont="1" applyFill="1" applyBorder="1" applyAlignment="1" applyProtection="1">
      <alignment horizontal="center" vertical="center"/>
      <protection locked="0"/>
    </xf>
    <xf numFmtId="3" fontId="274" fillId="32" borderId="25" xfId="58" applyNumberFormat="1" applyFont="1" applyFill="1" applyBorder="1" applyAlignment="1" applyProtection="1">
      <alignment horizontal="center" vertical="center"/>
      <protection locked="0"/>
    </xf>
    <xf numFmtId="3" fontId="274" fillId="32" borderId="13" xfId="58" applyNumberFormat="1" applyFont="1" applyFill="1" applyBorder="1" applyAlignment="1" applyProtection="1">
      <alignment horizontal="center" vertical="center"/>
      <protection locked="0"/>
    </xf>
    <xf numFmtId="0" fontId="286" fillId="32" borderId="109" xfId="58" applyFont="1" applyFill="1" applyBorder="1" applyAlignment="1" applyProtection="1">
      <alignment horizontal="center" vertical="center" wrapText="1"/>
      <protection/>
    </xf>
    <xf numFmtId="0" fontId="286" fillId="32" borderId="25" xfId="58" applyFont="1" applyFill="1" applyBorder="1" applyAlignment="1" applyProtection="1">
      <alignment horizontal="center" vertical="center" wrapText="1"/>
      <protection/>
    </xf>
    <xf numFmtId="0" fontId="286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 t="str">
        <f>+OTCHET!B9</f>
        <v>Община Сапарева баня</v>
      </c>
      <c r="C2" s="1671"/>
      <c r="D2" s="1672"/>
      <c r="E2" s="1019"/>
      <c r="F2" s="1020">
        <f>+OTCHET!H9</f>
        <v>0</v>
      </c>
      <c r="G2" s="1021" t="str">
        <f>+OTCHET!F12</f>
        <v>6008</v>
      </c>
      <c r="H2" s="1022"/>
      <c r="I2" s="1673">
        <f>+OTCHET!H607</f>
        <v>0</v>
      </c>
      <c r="J2" s="1674"/>
      <c r="K2" s="1013"/>
      <c r="L2" s="1675">
        <f>OTCHET!H605</f>
        <v>0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0" t="s">
        <v>990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681">
        <f>+Q4</f>
        <v>2021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2" t="s">
        <v>969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685" t="s">
        <v>970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1007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1987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1986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1009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1011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1013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1015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1" t="s">
        <v>1017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1019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1988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0" t="s">
        <v>1022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1025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1027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1029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1031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1038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1040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1042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1044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1046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1049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1051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1052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1054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1056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2" t="s">
        <v>1058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14408</v>
      </c>
      <c r="K51" s="1095"/>
      <c r="L51" s="1102">
        <f>+IF($P$2=33,$Q51,0)</f>
        <v>0</v>
      </c>
      <c r="M51" s="1095"/>
      <c r="N51" s="1132">
        <f>+ROUND(+G51+J51+L51,0)</f>
        <v>14408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14408</v>
      </c>
      <c r="R51" s="1046"/>
      <c r="S51" s="1688" t="s">
        <v>1062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1064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1066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1068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1070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14408</v>
      </c>
      <c r="K56" s="1095"/>
      <c r="L56" s="1208">
        <f>+ROUND(+SUM(L51:L55),0)</f>
        <v>0</v>
      </c>
      <c r="M56" s="1095"/>
      <c r="N56" s="1209">
        <f>+ROUND(+SUM(N51:N55),0)</f>
        <v>14408</v>
      </c>
      <c r="O56" s="1097"/>
      <c r="P56" s="1207">
        <f>+ROUND(+SUM(P51:P55),0)</f>
        <v>0</v>
      </c>
      <c r="Q56" s="1208">
        <f>+ROUND(+SUM(Q51:Q55),0)</f>
        <v>14408</v>
      </c>
      <c r="R56" s="1046"/>
      <c r="S56" s="1700" t="s">
        <v>1072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1075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30541</v>
      </c>
      <c r="K59" s="1095"/>
      <c r="L59" s="1120">
        <f>+IF($P$2=33,$Q59,0)</f>
        <v>0</v>
      </c>
      <c r="M59" s="1095"/>
      <c r="N59" s="1121">
        <f>+ROUND(+G59+J59+L59,0)</f>
        <v>30541</v>
      </c>
      <c r="O59" s="1097"/>
      <c r="P59" s="1119">
        <f>+ROUND(+OTCHET!E275+OTCHET!E276,0)</f>
        <v>0</v>
      </c>
      <c r="Q59" s="1120">
        <f>+ROUND(+OTCHET!L275+OTCHET!L276,0)</f>
        <v>30541</v>
      </c>
      <c r="R59" s="1046"/>
      <c r="S59" s="1691" t="s">
        <v>1077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1079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1081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30541</v>
      </c>
      <c r="K63" s="1095"/>
      <c r="L63" s="1208">
        <f>+ROUND(+SUM(L58:L61),0)</f>
        <v>0</v>
      </c>
      <c r="M63" s="1095"/>
      <c r="N63" s="1209">
        <f>+ROUND(+SUM(N58:N61),0)</f>
        <v>30541</v>
      </c>
      <c r="O63" s="1097"/>
      <c r="P63" s="1207">
        <f>+ROUND(+SUM(P58:P61),0)</f>
        <v>0</v>
      </c>
      <c r="Q63" s="1208">
        <f>+ROUND(+SUM(Q58:Q61),0)</f>
        <v>30541</v>
      </c>
      <c r="R63" s="1046"/>
      <c r="S63" s="1700" t="s">
        <v>1085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1088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1090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1092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1095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1097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1099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1102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1104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1106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44949</v>
      </c>
      <c r="K77" s="1095"/>
      <c r="L77" s="1233">
        <f>+ROUND(L56+L63+L67+L71+L75,0)</f>
        <v>0</v>
      </c>
      <c r="M77" s="1095"/>
      <c r="N77" s="1234">
        <f>+ROUND(N56+N63+N67+N71+N75,0)</f>
        <v>44949</v>
      </c>
      <c r="O77" s="1097"/>
      <c r="P77" s="1231">
        <f>+ROUND(P56+P63+P67+P71+P75,0)</f>
        <v>0</v>
      </c>
      <c r="Q77" s="1232">
        <f>+ROUND(Q56+Q63+Q67+Q71+Q75,0)</f>
        <v>44949</v>
      </c>
      <c r="R77" s="1046"/>
      <c r="S77" s="1715" t="s">
        <v>1108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153035</v>
      </c>
      <c r="K79" s="1095"/>
      <c r="L79" s="1108">
        <f>+IF($P$2=33,$Q79,0)</f>
        <v>0</v>
      </c>
      <c r="M79" s="1095"/>
      <c r="N79" s="1109">
        <f>+ROUND(+G79+J79+L79,0)</f>
        <v>153035</v>
      </c>
      <c r="O79" s="1097"/>
      <c r="P79" s="1107">
        <f>+ROUND(OTCHET!E419,0)</f>
        <v>0</v>
      </c>
      <c r="Q79" s="1108">
        <f>+ROUND(OTCHET!L419,0)</f>
        <v>153035</v>
      </c>
      <c r="R79" s="1046"/>
      <c r="S79" s="1688" t="s">
        <v>1111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1" t="s">
        <v>1113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153035</v>
      </c>
      <c r="K81" s="1095"/>
      <c r="L81" s="1242">
        <f>+ROUND(L79+L80,0)</f>
        <v>0</v>
      </c>
      <c r="M81" s="1095"/>
      <c r="N81" s="1243">
        <f>+ROUND(N79+N80,0)</f>
        <v>153035</v>
      </c>
      <c r="O81" s="1097"/>
      <c r="P81" s="1241">
        <f>+ROUND(P79+P80,0)</f>
        <v>0</v>
      </c>
      <c r="Q81" s="1242">
        <f>+ROUND(Q79+Q80,0)</f>
        <v>153035</v>
      </c>
      <c r="R81" s="1046"/>
      <c r="S81" s="1718" t="s">
        <v>1115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108086</v>
      </c>
      <c r="K83" s="1095"/>
      <c r="L83" s="1255">
        <f>+ROUND(L48,0)-ROUND(L77,0)+ROUND(L81,0)</f>
        <v>0</v>
      </c>
      <c r="M83" s="1095"/>
      <c r="N83" s="1256">
        <f>+ROUND(N48,0)-ROUND(N77,0)+ROUND(N81,0)</f>
        <v>108086</v>
      </c>
      <c r="O83" s="1257"/>
      <c r="P83" s="1254">
        <f>+ROUND(P48,0)-ROUND(P77,0)+ROUND(P81,0)</f>
        <v>0</v>
      </c>
      <c r="Q83" s="1255">
        <f>+ROUND(Q48,0)-ROUND(Q77,0)+ROUND(Q81,0)</f>
        <v>108086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-108086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-108086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-108086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1121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1123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1125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1128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1130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1132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1134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1136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1139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1141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1143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1145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1149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1151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1153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1156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1158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1160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1163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1165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1167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1170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1172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1174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1176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1179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1183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1185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1187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81672</v>
      </c>
      <c r="K129" s="1095"/>
      <c r="L129" s="1108">
        <f>+IF($P$2=33,$Q129,0)</f>
        <v>0</v>
      </c>
      <c r="M129" s="1095"/>
      <c r="N129" s="1109">
        <f>+ROUND(+G129+J129+L129,0)</f>
        <v>81672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81672</v>
      </c>
      <c r="R129" s="1046"/>
      <c r="S129" s="1688" t="s">
        <v>1190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1192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189758</v>
      </c>
      <c r="K131" s="1095"/>
      <c r="L131" s="1120">
        <f>+IF($P$2=33,$Q131,0)</f>
        <v>0</v>
      </c>
      <c r="M131" s="1095"/>
      <c r="N131" s="1121">
        <f>+ROUND(+G131+J131+L131,0)</f>
        <v>189758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189758</v>
      </c>
      <c r="R131" s="1046"/>
      <c r="S131" s="1730" t="s">
        <v>1194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108086</v>
      </c>
      <c r="K132" s="1095"/>
      <c r="L132" s="1295">
        <f>+ROUND(+L131-L129-L130,0)</f>
        <v>0</v>
      </c>
      <c r="M132" s="1095"/>
      <c r="N132" s="1296">
        <f>+ROUND(+N131-N129-N130,0)</f>
        <v>108086</v>
      </c>
      <c r="O132" s="1097"/>
      <c r="P132" s="1294">
        <f>+ROUND(+P131-P129-P130,0)</f>
        <v>0</v>
      </c>
      <c r="Q132" s="1295">
        <f>+ROUND(+Q131-Q129-Q130,0)</f>
        <v>108086</v>
      </c>
      <c r="R132" s="1046"/>
      <c r="S132" s="1733" t="s">
        <v>1196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7"/>
      <c r="G134" s="1737"/>
      <c r="H134" s="1019"/>
      <c r="I134" s="1304" t="s">
        <v>1199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Сапарева баня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Сапарева баня</v>
      </c>
      <c r="C13" s="712"/>
      <c r="D13" s="712"/>
      <c r="E13" s="715" t="str">
        <f>+OTCHET!E12</f>
        <v>код по ЕБК:</v>
      </c>
      <c r="F13" s="232" t="str">
        <f>+OTCHET!F12</f>
        <v>6008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2069</v>
      </c>
      <c r="F17" s="1746" t="s">
        <v>2070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5"/>
      <c r="F18" s="174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44949</v>
      </c>
      <c r="G38" s="848">
        <f>G39+G43+G44+G46+SUM(G48:G52)+G55</f>
        <v>0</v>
      </c>
      <c r="H38" s="849">
        <f>H39+H43+H44+H46+SUM(H48:H52)+H55</f>
        <v>44949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14408</v>
      </c>
      <c r="G43" s="816">
        <f>+OTCHET!I205+OTCHET!I223+OTCHET!I271</f>
        <v>0</v>
      </c>
      <c r="H43" s="817">
        <f>+OTCHET!J205+OTCHET!J223+OTCHET!J271</f>
        <v>14408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30541</v>
      </c>
      <c r="G49" s="816">
        <f>OTCHET!I275+OTCHET!I276+OTCHET!I284+OTCHET!I287</f>
        <v>0</v>
      </c>
      <c r="H49" s="817">
        <f>OTCHET!J275+OTCHET!J276+OTCHET!J284+OTCHET!J287</f>
        <v>30541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153035</v>
      </c>
      <c r="G56" s="893">
        <f>+G57+G58+G62</f>
        <v>0</v>
      </c>
      <c r="H56" s="894">
        <f>+H57+H58+H62</f>
        <v>153035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153035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153035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108086</v>
      </c>
      <c r="G64" s="928">
        <f>+G22-G38+G56-G63</f>
        <v>0</v>
      </c>
      <c r="H64" s="929">
        <f>+H22-H38+H56-H63</f>
        <v>108086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-108086</v>
      </c>
      <c r="G66" s="938">
        <f>SUM(+G68+G76+G77+G84+G85+G86+G89+G90+G91+G92+G93+G94+G95)</f>
        <v>0</v>
      </c>
      <c r="H66" s="939">
        <f>SUM(+H68+H76+H77+H84+H85+H86+H89+H90+H91+H92+H93+H94+H95)</f>
        <v>-108086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81672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81672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-189758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-189758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8" t="s">
        <v>981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0" zoomScaleNormal="70" zoomScaleSheetLayoutView="85" workbookViewId="0" topLeftCell="B2">
      <selection activeCell="J577" sqref="J57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РА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 t="s">
        <v>2072</v>
      </c>
      <c r="C9" s="1770"/>
      <c r="D9" s="1771"/>
      <c r="E9" s="115">
        <v>44197</v>
      </c>
      <c r="F9" s="116">
        <v>44347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839" t="s">
        <v>963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Сапарева баня</v>
      </c>
      <c r="C12" s="1773"/>
      <c r="D12" s="1774"/>
      <c r="E12" s="118" t="s">
        <v>957</v>
      </c>
      <c r="F12" s="1585" t="s">
        <v>1446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0" t="s">
        <v>2053</v>
      </c>
      <c r="F19" s="1751"/>
      <c r="G19" s="1751"/>
      <c r="H19" s="1752"/>
      <c r="I19" s="1756" t="s">
        <v>2054</v>
      </c>
      <c r="J19" s="1757"/>
      <c r="K19" s="1757"/>
      <c r="L19" s="175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5" t="s">
        <v>465</v>
      </c>
      <c r="D22" s="17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5" t="s">
        <v>467</v>
      </c>
      <c r="D28" s="176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5" t="s">
        <v>126</v>
      </c>
      <c r="D33" s="176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5" t="s">
        <v>121</v>
      </c>
      <c r="D39" s="176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4" t="str">
        <f>$B$7</f>
        <v>ОТЧЕТНИ ДАННИ ПО ЕБК ЗА СМЕТКИТЕ ЗА СРЕДСТВАТА ОТ ЕВРОПЕЙСКИЯ СЪЮЗ - РА</v>
      </c>
      <c r="C174" s="1785"/>
      <c r="D174" s="178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 t="str">
        <f>$B$9</f>
        <v>Община Сапарева баня</v>
      </c>
      <c r="C176" s="1782"/>
      <c r="D176" s="1783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2" t="str">
        <f>$B$12</f>
        <v>Сапарева баня</v>
      </c>
      <c r="C179" s="1773"/>
      <c r="D179" s="1774"/>
      <c r="E179" s="231" t="s">
        <v>885</v>
      </c>
      <c r="F179" s="232" t="str">
        <f>$F$12</f>
        <v>6008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0" t="s">
        <v>2055</v>
      </c>
      <c r="F183" s="1751"/>
      <c r="G183" s="1751"/>
      <c r="H183" s="1752"/>
      <c r="I183" s="1759" t="s">
        <v>2056</v>
      </c>
      <c r="J183" s="1760"/>
      <c r="K183" s="1760"/>
      <c r="L183" s="17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739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5" t="s">
        <v>742</v>
      </c>
      <c r="D190" s="177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7" t="s">
        <v>192</v>
      </c>
      <c r="D196" s="177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8" t="s">
        <v>197</v>
      </c>
      <c r="D204" s="178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5" t="s">
        <v>198</v>
      </c>
      <c r="D205" s="177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14408</v>
      </c>
      <c r="K205" s="276">
        <f t="shared" si="48"/>
        <v>0</v>
      </c>
      <c r="L205" s="310">
        <f t="shared" si="48"/>
        <v>14408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14408</v>
      </c>
      <c r="K212" s="323">
        <f t="shared" si="49"/>
        <v>0</v>
      </c>
      <c r="L212" s="320">
        <f t="shared" si="49"/>
        <v>14408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6" t="s">
        <v>269</v>
      </c>
      <c r="D223" s="178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6" t="s">
        <v>717</v>
      </c>
      <c r="D227" s="178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6" t="s">
        <v>217</v>
      </c>
      <c r="D233" s="178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6" t="s">
        <v>219</v>
      </c>
      <c r="D236" s="178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2" t="s">
        <v>220</v>
      </c>
      <c r="D237" s="179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2" t="s">
        <v>221</v>
      </c>
      <c r="D238" s="179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2" t="s">
        <v>1651</v>
      </c>
      <c r="D239" s="179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6" t="s">
        <v>222</v>
      </c>
      <c r="D240" s="178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6" t="s">
        <v>231</v>
      </c>
      <c r="D255" s="178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6" t="s">
        <v>232</v>
      </c>
      <c r="D256" s="178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6" t="s">
        <v>233</v>
      </c>
      <c r="D257" s="178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6" t="s">
        <v>234</v>
      </c>
      <c r="D258" s="178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6" t="s">
        <v>1656</v>
      </c>
      <c r="D265" s="178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6" t="s">
        <v>1653</v>
      </c>
      <c r="D269" s="178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6" t="s">
        <v>1654</v>
      </c>
      <c r="D270" s="178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2" t="s">
        <v>244</v>
      </c>
      <c r="D271" s="179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6" t="s">
        <v>270</v>
      </c>
      <c r="D272" s="178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0" t="s">
        <v>245</v>
      </c>
      <c r="D275" s="179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30541</v>
      </c>
      <c r="K275" s="276">
        <f t="shared" si="68"/>
        <v>0</v>
      </c>
      <c r="L275" s="310">
        <f t="shared" si="68"/>
        <v>30541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0" t="s">
        <v>246</v>
      </c>
      <c r="D276" s="179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0" t="s">
        <v>619</v>
      </c>
      <c r="D284" s="179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0" t="s">
        <v>681</v>
      </c>
      <c r="D287" s="179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6" t="s">
        <v>682</v>
      </c>
      <c r="D288" s="178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4" t="s">
        <v>909</v>
      </c>
      <c r="D293" s="179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6" t="s">
        <v>690</v>
      </c>
      <c r="D297" s="179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44949</v>
      </c>
      <c r="K301" s="398">
        <f t="shared" si="77"/>
        <v>0</v>
      </c>
      <c r="L301" s="395">
        <f t="shared" si="77"/>
        <v>44949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6" t="str">
        <f>$B$7</f>
        <v>ОТЧЕТНИ ДАННИ ПО ЕБК ЗА СМЕТКИТЕ ЗА СРЕДСТВАТА ОТ ЕВРОПЕЙСКИЯ СЪЮЗ - РА</v>
      </c>
      <c r="C348" s="1806"/>
      <c r="D348" s="180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 t="str">
        <f>$B$9</f>
        <v>Община Сапарева баня</v>
      </c>
      <c r="C350" s="1782"/>
      <c r="D350" s="1783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2" t="str">
        <f>$B$12</f>
        <v>Сапарева баня</v>
      </c>
      <c r="C353" s="1773"/>
      <c r="D353" s="1774"/>
      <c r="E353" s="410" t="s">
        <v>885</v>
      </c>
      <c r="F353" s="232" t="str">
        <f>$F$12</f>
        <v>6008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2" t="s">
        <v>2057</v>
      </c>
      <c r="F357" s="1763"/>
      <c r="G357" s="1763"/>
      <c r="H357" s="1764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4" t="s">
        <v>273</v>
      </c>
      <c r="D361" s="180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2" t="s">
        <v>284</v>
      </c>
      <c r="D375" s="180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2" t="s">
        <v>306</v>
      </c>
      <c r="D383" s="180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2" t="s">
        <v>250</v>
      </c>
      <c r="D388" s="180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2" t="s">
        <v>251</v>
      </c>
      <c r="D391" s="180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2" t="s">
        <v>253</v>
      </c>
      <c r="D396" s="180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153035</v>
      </c>
      <c r="K396" s="445">
        <f>SUM(K397:K398)</f>
        <v>0</v>
      </c>
      <c r="L396" s="1378">
        <f t="shared" si="88"/>
        <v>153035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153035</v>
      </c>
      <c r="K397" s="154">
        <v>0</v>
      </c>
      <c r="L397" s="1379">
        <f>I397+J397+K397</f>
        <v>153035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2" t="s">
        <v>254</v>
      </c>
      <c r="D399" s="180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2" t="s">
        <v>916</v>
      </c>
      <c r="D402" s="180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2" t="s">
        <v>676</v>
      </c>
      <c r="D405" s="180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2" t="s">
        <v>677</v>
      </c>
      <c r="D406" s="180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2" t="s">
        <v>695</v>
      </c>
      <c r="D409" s="180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2" t="s">
        <v>257</v>
      </c>
      <c r="D412" s="180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153035</v>
      </c>
      <c r="K419" s="515">
        <f>SUM(K361,K375,K383,K388,K391,K396,K399,K402,K405,K406,K409,K412)</f>
        <v>0</v>
      </c>
      <c r="L419" s="512">
        <f t="shared" si="95"/>
        <v>153035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2" t="s">
        <v>762</v>
      </c>
      <c r="D422" s="180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2" t="s">
        <v>700</v>
      </c>
      <c r="D423" s="180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2" t="s">
        <v>258</v>
      </c>
      <c r="D424" s="1803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2" t="s">
        <v>679</v>
      </c>
      <c r="D425" s="1803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2" t="s">
        <v>920</v>
      </c>
      <c r="D426" s="180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9" t="str">
        <f>$B$7</f>
        <v>ОТЧЕТНИ ДАННИ ПО ЕБК ЗА СМЕТКИТЕ ЗА СРЕДСТВАТА ОТ ЕВРОПЕЙСКИЯ СЪЮЗ - РА</v>
      </c>
      <c r="C433" s="1810"/>
      <c r="D433" s="181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1" t="str">
        <f>$B$9</f>
        <v>Община Сапарева баня</v>
      </c>
      <c r="C435" s="1782"/>
      <c r="D435" s="1783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2" t="str">
        <f>$B$12</f>
        <v>Сапарева баня</v>
      </c>
      <c r="C438" s="1773"/>
      <c r="D438" s="1774"/>
      <c r="E438" s="410" t="s">
        <v>885</v>
      </c>
      <c r="F438" s="232" t="str">
        <f>$F$12</f>
        <v>6008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0" t="s">
        <v>2059</v>
      </c>
      <c r="F442" s="1751"/>
      <c r="G442" s="1751"/>
      <c r="H442" s="1752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108086</v>
      </c>
      <c r="K445" s="548">
        <f t="shared" si="99"/>
        <v>0</v>
      </c>
      <c r="L445" s="549">
        <f t="shared" si="99"/>
        <v>108086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-108086</v>
      </c>
      <c r="K446" s="555">
        <f t="shared" si="100"/>
        <v>0</v>
      </c>
      <c r="L446" s="556">
        <f>+L597</f>
        <v>-108086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1" t="str">
        <f>$B$7</f>
        <v>ОТЧЕТНИ ДАННИ ПО ЕБК ЗА СМЕТКИТЕ ЗА СРЕДСТВАТА ОТ ЕВРОПЕЙСКИЯ СЪЮЗ - РА</v>
      </c>
      <c r="C449" s="1812"/>
      <c r="D449" s="181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1" t="str">
        <f>$B$9</f>
        <v>Община Сапарева баня</v>
      </c>
      <c r="C451" s="1782"/>
      <c r="D451" s="1783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2" t="str">
        <f>$B$12</f>
        <v>Сапарева баня</v>
      </c>
      <c r="C454" s="1773"/>
      <c r="D454" s="1774"/>
      <c r="E454" s="410" t="s">
        <v>885</v>
      </c>
      <c r="F454" s="232" t="str">
        <f>$F$12</f>
        <v>6008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3" t="s">
        <v>2061</v>
      </c>
      <c r="F458" s="1754"/>
      <c r="G458" s="1754"/>
      <c r="H458" s="1755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766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1949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776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924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929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930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931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932</v>
      </c>
      <c r="D524" s="181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310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934</v>
      </c>
      <c r="D535" s="181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935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937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-108086</v>
      </c>
      <c r="K566" s="581">
        <f t="shared" si="128"/>
        <v>0</v>
      </c>
      <c r="L566" s="578">
        <f t="shared" si="128"/>
        <v>-108086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81672</v>
      </c>
      <c r="K567" s="584">
        <v>0</v>
      </c>
      <c r="L567" s="1379">
        <f t="shared" si="116"/>
        <v>81672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-189758</v>
      </c>
      <c r="K573" s="1626">
        <v>0</v>
      </c>
      <c r="L573" s="1393">
        <f t="shared" si="129"/>
        <v>-189758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-108086</v>
      </c>
      <c r="K597" s="666">
        <f t="shared" si="133"/>
        <v>0</v>
      </c>
      <c r="L597" s="662">
        <f t="shared" si="133"/>
        <v>-108086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872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875</v>
      </c>
      <c r="C604" s="1830"/>
      <c r="D604" s="672" t="s">
        <v>876</v>
      </c>
      <c r="E604" s="673"/>
      <c r="F604" s="674"/>
      <c r="G604" s="1831" t="s">
        <v>872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877</v>
      </c>
      <c r="E605" s="676"/>
      <c r="F605" s="677"/>
      <c r="G605" s="678" t="s">
        <v>878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1" t="str">
        <f>$B$7</f>
        <v>ОТЧЕТНИ ДАННИ ПО ЕБК ЗА СМЕТКИТЕ ЗА СРЕДСТВАТА ОТ ЕВРОПЕЙСКИЯ СЪЮЗ - РА</v>
      </c>
      <c r="C613" s="1812"/>
      <c r="D613" s="181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1" t="str">
        <f>$B$9</f>
        <v>Община Сапарева баня</v>
      </c>
      <c r="C615" s="1782"/>
      <c r="D615" s="1783"/>
      <c r="E615" s="115">
        <f>$E$9</f>
        <v>44197</v>
      </c>
      <c r="F615" s="226">
        <f>$F$9</f>
        <v>44347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4" t="str">
        <f>$B$12</f>
        <v>Сапарева баня</v>
      </c>
      <c r="C618" s="1845"/>
      <c r="D618" s="1846"/>
      <c r="E618" s="410" t="s">
        <v>885</v>
      </c>
      <c r="F618" s="1360" t="str">
        <f>$F$12</f>
        <v>6008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750" t="s">
        <v>2046</v>
      </c>
      <c r="F622" s="1751"/>
      <c r="G622" s="1751"/>
      <c r="H622" s="1752"/>
      <c r="I622" s="1759" t="s">
        <v>2047</v>
      </c>
      <c r="J622" s="1760"/>
      <c r="K622" s="1760"/>
      <c r="L622" s="1761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9" t="s">
        <v>2071</v>
      </c>
      <c r="C626" s="1458">
        <f>VLOOKUP(D627,EBK_DEIN2,2,FALSE)</f>
        <v>8827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8827</v>
      </c>
      <c r="D627" s="1452" t="s">
        <v>113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739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5" t="s">
        <v>742</v>
      </c>
      <c r="D632" s="177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7" t="s">
        <v>192</v>
      </c>
      <c r="D638" s="177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8" t="s">
        <v>197</v>
      </c>
      <c r="D646" s="178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5" t="s">
        <v>198</v>
      </c>
      <c r="D647" s="177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14408</v>
      </c>
      <c r="K647" s="276">
        <f t="shared" si="140"/>
        <v>0</v>
      </c>
      <c r="L647" s="310">
        <f t="shared" si="140"/>
        <v>14408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14408</v>
      </c>
      <c r="K654" s="1428"/>
      <c r="L654" s="320">
        <f t="shared" si="142"/>
        <v>14408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6" t="s">
        <v>269</v>
      </c>
      <c r="D665" s="178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6" t="s">
        <v>717</v>
      </c>
      <c r="D669" s="178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6" t="s">
        <v>217</v>
      </c>
      <c r="D675" s="178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6" t="s">
        <v>219</v>
      </c>
      <c r="D678" s="1787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2" t="s">
        <v>220</v>
      </c>
      <c r="D679" s="1793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2" t="s">
        <v>221</v>
      </c>
      <c r="D680" s="1793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2" t="s">
        <v>1655</v>
      </c>
      <c r="D681" s="1793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6" t="s">
        <v>222</v>
      </c>
      <c r="D682" s="178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2051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6" t="s">
        <v>231</v>
      </c>
      <c r="D697" s="1787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6" t="s">
        <v>232</v>
      </c>
      <c r="D698" s="1787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6" t="s">
        <v>233</v>
      </c>
      <c r="D699" s="1787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6" t="s">
        <v>234</v>
      </c>
      <c r="D700" s="178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6" t="s">
        <v>1656</v>
      </c>
      <c r="D707" s="178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6" t="s">
        <v>1653</v>
      </c>
      <c r="D711" s="1787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6" t="s">
        <v>1654</v>
      </c>
      <c r="D712" s="1787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2" t="s">
        <v>244</v>
      </c>
      <c r="D713" s="1793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6" t="s">
        <v>270</v>
      </c>
      <c r="D714" s="178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0" t="s">
        <v>245</v>
      </c>
      <c r="D717" s="1791"/>
      <c r="E717" s="310">
        <f>F717+G717+H717</f>
        <v>0</v>
      </c>
      <c r="F717" s="1422"/>
      <c r="G717" s="1423"/>
      <c r="H717" s="1424"/>
      <c r="I717" s="1422"/>
      <c r="J717" s="1423">
        <v>30541</v>
      </c>
      <c r="K717" s="1424"/>
      <c r="L717" s="310">
        <f>I717+J717+K717</f>
        <v>30541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90" t="s">
        <v>246</v>
      </c>
      <c r="D718" s="179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0" t="s">
        <v>619</v>
      </c>
      <c r="D726" s="179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0" t="s">
        <v>681</v>
      </c>
      <c r="D729" s="179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6" t="s">
        <v>682</v>
      </c>
      <c r="D730" s="178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4" t="s">
        <v>909</v>
      </c>
      <c r="D735" s="1795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6" t="s">
        <v>690</v>
      </c>
      <c r="D739" s="179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6" t="s">
        <v>690</v>
      </c>
      <c r="D740" s="1797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44949</v>
      </c>
      <c r="K744" s="398">
        <f t="shared" si="167"/>
        <v>0</v>
      </c>
      <c r="L744" s="395">
        <f t="shared" si="167"/>
        <v>44949</v>
      </c>
      <c r="M744" s="12">
        <f>(IF($E744&lt;&gt;0,$M$2,IF($L744&lt;&gt;0,$M$2,"")))</f>
        <v>1</v>
      </c>
      <c r="N744" s="73" t="str">
        <f>LEFT(C626,1)</f>
        <v>8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2075</v>
      </c>
      <c r="I2" s="61"/>
    </row>
    <row r="3" spans="1:9" ht="12.75">
      <c r="A3" s="61" t="s">
        <v>705</v>
      </c>
      <c r="B3" s="61" t="s">
        <v>2073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2074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1">
        <f>$B$7</f>
        <v>0</v>
      </c>
      <c r="J14" s="1812"/>
      <c r="K14" s="181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0" t="s">
        <v>2046</v>
      </c>
      <c r="M23" s="1751"/>
      <c r="N23" s="1751"/>
      <c r="O23" s="1752"/>
      <c r="P23" s="1759" t="s">
        <v>2047</v>
      </c>
      <c r="Q23" s="1760"/>
      <c r="R23" s="1760"/>
      <c r="S23" s="17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9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739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5" t="s">
        <v>742</v>
      </c>
      <c r="K33" s="177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7" t="s">
        <v>192</v>
      </c>
      <c r="K39" s="177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8" t="s">
        <v>197</v>
      </c>
      <c r="K47" s="178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5" t="s">
        <v>198</v>
      </c>
      <c r="K48" s="177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6" t="s">
        <v>269</v>
      </c>
      <c r="K66" s="178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6" t="s">
        <v>717</v>
      </c>
      <c r="K70" s="178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6" t="s">
        <v>217</v>
      </c>
      <c r="K76" s="178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6" t="s">
        <v>219</v>
      </c>
      <c r="K79" s="178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2" t="s">
        <v>220</v>
      </c>
      <c r="K80" s="179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2" t="s">
        <v>221</v>
      </c>
      <c r="K81" s="179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2" t="s">
        <v>1655</v>
      </c>
      <c r="K82" s="179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6" t="s">
        <v>222</v>
      </c>
      <c r="K83" s="178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6" t="s">
        <v>231</v>
      </c>
      <c r="K98" s="178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6" t="s">
        <v>232</v>
      </c>
      <c r="K99" s="178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6" t="s">
        <v>233</v>
      </c>
      <c r="K100" s="178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6" t="s">
        <v>234</v>
      </c>
      <c r="K101" s="178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6" t="s">
        <v>1656</v>
      </c>
      <c r="K108" s="178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6" t="s">
        <v>1653</v>
      </c>
      <c r="K112" s="178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6" t="s">
        <v>1654</v>
      </c>
      <c r="K113" s="178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2" t="s">
        <v>244</v>
      </c>
      <c r="K114" s="179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6" t="s">
        <v>270</v>
      </c>
      <c r="K115" s="178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0" t="s">
        <v>245</v>
      </c>
      <c r="K118" s="179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0" t="s">
        <v>246</v>
      </c>
      <c r="K119" s="179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0" t="s">
        <v>619</v>
      </c>
      <c r="K127" s="179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0" t="s">
        <v>681</v>
      </c>
      <c r="K130" s="179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6" t="s">
        <v>682</v>
      </c>
      <c r="K131" s="178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4" t="s">
        <v>909</v>
      </c>
      <c r="K136" s="179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6" t="s">
        <v>690</v>
      </c>
      <c r="K140" s="179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6" t="s">
        <v>690</v>
      </c>
      <c r="K141" s="179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2021-06-10T06:03:24Z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